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NTDESKTOP\"/>
    </mc:Choice>
  </mc:AlternateContent>
  <bookViews>
    <workbookView xWindow="0" yWindow="0" windowWidth="28800" windowHeight="14235"/>
  </bookViews>
  <sheets>
    <sheet name="Data Entry" sheetId="1" r:id="rId1"/>
  </sheets>
  <definedNames>
    <definedName name="_xlnm.Print_Area" localSheetId="0">'Data Entry'!$A$1:$L$37</definedName>
  </definedNames>
  <calcPr calcId="152511" concurrentCalc="0"/>
</workbook>
</file>

<file path=xl/calcChain.xml><?xml version="1.0" encoding="utf-8"?>
<calcChain xmlns="http://schemas.openxmlformats.org/spreadsheetml/2006/main">
  <c r="E22" i="1" l="1"/>
  <c r="E21" i="1"/>
  <c r="E20" i="1"/>
  <c r="E19" i="1"/>
  <c r="J30" i="1"/>
  <c r="J31" i="1"/>
  <c r="J32" i="1"/>
  <c r="J33" i="1"/>
  <c r="J34" i="1"/>
  <c r="J35" i="1"/>
  <c r="J36" i="1"/>
  <c r="J29" i="1"/>
  <c r="J28" i="1"/>
  <c r="G30" i="1"/>
  <c r="G31" i="1"/>
  <c r="G32" i="1"/>
  <c r="G33" i="1"/>
  <c r="G34" i="1"/>
  <c r="G35" i="1"/>
  <c r="G36" i="1"/>
  <c r="G29" i="1"/>
  <c r="G28" i="1"/>
  <c r="D33" i="1"/>
  <c r="D32" i="1"/>
  <c r="D31" i="1"/>
  <c r="D30" i="1"/>
  <c r="D28" i="1"/>
  <c r="D34" i="1"/>
  <c r="D35" i="1"/>
  <c r="D36" i="1"/>
  <c r="D29" i="1"/>
</calcChain>
</file>

<file path=xl/sharedStrings.xml><?xml version="1.0" encoding="utf-8"?>
<sst xmlns="http://schemas.openxmlformats.org/spreadsheetml/2006/main" count="47" uniqueCount="40">
  <si>
    <t>Round 1</t>
  </si>
  <si>
    <t>Round 2</t>
  </si>
  <si>
    <t>Round 3</t>
  </si>
  <si>
    <t># Units in Ending WIP</t>
  </si>
  <si>
    <t># Units on Time</t>
  </si>
  <si>
    <t># Units Shipped Late</t>
  </si>
  <si>
    <t># of Employees</t>
  </si>
  <si>
    <t># Ft. Traveled</t>
  </si>
  <si>
    <t># Passed</t>
  </si>
  <si>
    <t>Sales Revenue</t>
  </si>
  <si>
    <t>GB</t>
  </si>
  <si>
    <t>Sq. Ft. of Workplace</t>
  </si>
  <si>
    <t>Folder #1</t>
  </si>
  <si>
    <t>Kitting</t>
  </si>
  <si>
    <t>Folder #2</t>
  </si>
  <si>
    <t>Stamping</t>
  </si>
  <si>
    <t>Curing</t>
  </si>
  <si>
    <t># Failed or Scrapped</t>
  </si>
  <si>
    <t>Price per boat</t>
  </si>
  <si>
    <t>$/worker/shift</t>
  </si>
  <si>
    <t>$/sq. ft.</t>
  </si>
  <si>
    <t>$/sheet paper</t>
  </si>
  <si>
    <t>SB</t>
  </si>
  <si>
    <t>Data Entry</t>
  </si>
  <si>
    <t>Production Costs</t>
  </si>
  <si>
    <t>Production Report</t>
  </si>
  <si>
    <t>Lead Time</t>
  </si>
  <si>
    <t>On Time Delivery</t>
  </si>
  <si>
    <t>Facility Costs</t>
  </si>
  <si>
    <t>Labor Costs</t>
  </si>
  <si>
    <t>Material Costs</t>
  </si>
  <si>
    <t>TOTAL COSTS</t>
  </si>
  <si>
    <t>NET INCOME</t>
  </si>
  <si>
    <t>(Average) MLT (sec.)</t>
  </si>
  <si>
    <t># Finished Units in Warehouse</t>
  </si>
  <si>
    <t>Raw mat. inventory (#sheets)</t>
  </si>
  <si>
    <t>Process Cycle Times (sec)</t>
  </si>
  <si>
    <t>Batch</t>
  </si>
  <si>
    <t>Boat</t>
  </si>
  <si>
    <t>ANNUAL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</si>
</sst>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_);[Red]\(0.00\)"/>
    <numFmt numFmtId="165" formatCode="&quot;$&quot;#,##0.00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6804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/>
    <xf numFmtId="49" fontId="1" fillId="3" borderId="2" xfId="0" applyNumberFormat="1" applyFont="1" applyFill="1" applyBorder="1" applyAlignment="1" applyProtection="1">
      <alignment horizontal="center"/>
      <protection locked="0"/>
    </xf>
    <xf numFmtId="49" fontId="1" fillId="4" borderId="9" xfId="0" applyNumberFormat="1" applyFont="1" applyFill="1" applyBorder="1" applyAlignment="1" applyProtection="1">
      <alignment horizontal="center"/>
      <protection locked="0"/>
    </xf>
    <xf numFmtId="49" fontId="1" fillId="3" borderId="9" xfId="0" applyNumberFormat="1" applyFont="1" applyFill="1" applyBorder="1" applyAlignment="1" applyProtection="1">
      <alignment horizont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 applyProtection="1">
      <alignment horizontal="right" vertical="center"/>
      <protection locked="0"/>
    </xf>
    <xf numFmtId="2" fontId="1" fillId="5" borderId="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0" xfId="0" applyFont="1" applyFill="1"/>
    <xf numFmtId="0" fontId="1" fillId="0" borderId="18" xfId="0" applyFont="1" applyFill="1" applyBorder="1"/>
    <xf numFmtId="0" fontId="1" fillId="0" borderId="11" xfId="0" applyFont="1" applyFill="1" applyBorder="1"/>
    <xf numFmtId="0" fontId="0" fillId="0" borderId="0" xfId="0" applyFill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Border="1"/>
    <xf numFmtId="0" fontId="2" fillId="5" borderId="0" xfId="0" applyFont="1" applyFill="1" applyAlignment="1"/>
    <xf numFmtId="0" fontId="1" fillId="5" borderId="0" xfId="0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Border="1" applyAlignment="1" applyProtection="1">
      <alignment vertical="center"/>
      <protection locked="0"/>
    </xf>
    <xf numFmtId="2" fontId="2" fillId="5" borderId="0" xfId="0" applyNumberFormat="1" applyFont="1" applyFill="1" applyBorder="1" applyAlignment="1" applyProtection="1">
      <protection locked="0"/>
    </xf>
    <xf numFmtId="1" fontId="1" fillId="5" borderId="0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2" fontId="2" fillId="5" borderId="0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/>
    <xf numFmtId="2" fontId="2" fillId="5" borderId="3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/>
    <xf numFmtId="1" fontId="1" fillId="5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Fill="1" applyBorder="1"/>
    <xf numFmtId="0" fontId="1" fillId="0" borderId="35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1" fontId="1" fillId="0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26" xfId="0" applyNumberFormat="1" applyFont="1" applyFill="1" applyBorder="1" applyAlignment="1" applyProtection="1">
      <alignment horizontal="center" vertical="center"/>
      <protection locked="0"/>
    </xf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1" fontId="1" fillId="0" borderId="24" xfId="0" applyNumberFormat="1" applyFont="1" applyFill="1" applyBorder="1" applyAlignment="1" applyProtection="1">
      <alignment horizontal="center" vertical="center"/>
      <protection locked="0"/>
    </xf>
    <xf numFmtId="9" fontId="1" fillId="0" borderId="19" xfId="0" applyNumberFormat="1" applyFont="1" applyFill="1" applyBorder="1" applyAlignment="1" applyProtection="1">
      <alignment horizontal="center" vertical="center"/>
      <protection locked="0"/>
    </xf>
    <xf numFmtId="9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24" xfId="0" applyNumberFormat="1" applyFont="1" applyFill="1" applyBorder="1" applyAlignment="1" applyProtection="1">
      <alignment horizontal="center"/>
      <protection locked="0"/>
    </xf>
    <xf numFmtId="1" fontId="1" fillId="0" borderId="21" xfId="0" applyNumberFormat="1" applyFont="1" applyFill="1" applyBorder="1" applyAlignment="1" applyProtection="1">
      <alignment horizontal="center"/>
      <protection locked="0"/>
    </xf>
    <xf numFmtId="1" fontId="1" fillId="0" borderId="22" xfId="0" applyNumberFormat="1" applyFont="1" applyFill="1" applyBorder="1" applyAlignment="1" applyProtection="1">
      <alignment horizontal="center"/>
      <protection locked="0"/>
    </xf>
    <xf numFmtId="2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horizontal="center" vertical="center"/>
      <protection locked="0"/>
    </xf>
    <xf numFmtId="1" fontId="1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38" fontId="1" fillId="0" borderId="2" xfId="0" applyNumberFormat="1" applyFont="1" applyFill="1" applyBorder="1" applyAlignment="1" applyProtection="1">
      <alignment horizontal="center" vertical="center"/>
      <protection locked="0"/>
    </xf>
    <xf numFmtId="38" fontId="1" fillId="0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19" xfId="0" applyNumberFormat="1" applyFont="1" applyFill="1" applyBorder="1" applyAlignment="1" applyProtection="1">
      <alignment horizontal="center" vertical="center"/>
      <protection locked="0"/>
    </xf>
    <xf numFmtId="164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165" fontId="1" fillId="0" borderId="29" xfId="1" applyNumberFormat="1" applyFont="1" applyFill="1" applyBorder="1" applyAlignment="1">
      <alignment horizontal="right"/>
    </xf>
    <xf numFmtId="165" fontId="1" fillId="0" borderId="22" xfId="1" applyNumberFormat="1" applyFont="1" applyFill="1" applyBorder="1" applyAlignment="1">
      <alignment horizontal="right"/>
    </xf>
    <xf numFmtId="165" fontId="1" fillId="0" borderId="28" xfId="1" applyNumberFormat="1" applyFont="1" applyFill="1" applyBorder="1" applyAlignment="1">
      <alignment horizontal="right"/>
    </xf>
    <xf numFmtId="165" fontId="1" fillId="0" borderId="24" xfId="1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A68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16" zoomScale="205" zoomScaleNormal="205" zoomScaleSheetLayoutView="205" workbookViewId="0">
      <selection activeCell="J21" sqref="J21:K21"/>
    </sheetView>
  </sheetViews>
  <sheetFormatPr defaultColWidth="8.85546875" defaultRowHeight="12.75" x14ac:dyDescent="0.2"/>
  <cols>
    <col min="1" max="1" width="0.85546875" customWidth="1"/>
    <col min="2" max="2" width="27.42578125" style="1" customWidth="1"/>
    <col min="3" max="3" width="0.85546875" style="2" customWidth="1"/>
    <col min="4" max="5" width="6.28515625" style="1" customWidth="1"/>
    <col min="6" max="6" width="0.85546875" style="1" customWidth="1"/>
    <col min="7" max="8" width="5.7109375" style="3" customWidth="1"/>
    <col min="9" max="9" width="0.85546875" style="1" customWidth="1"/>
    <col min="10" max="11" width="5.7109375" style="1" customWidth="1"/>
    <col min="12" max="12" width="0.85546875" customWidth="1"/>
  </cols>
  <sheetData>
    <row r="1" spans="1:12" ht="5.25" customHeight="1" thickBot="1" x14ac:dyDescent="0.25">
      <c r="A1" s="35"/>
      <c r="B1" s="39"/>
      <c r="C1" s="39"/>
      <c r="D1" s="39"/>
      <c r="E1" s="39"/>
      <c r="F1" s="39"/>
      <c r="G1" s="48"/>
      <c r="H1" s="48"/>
      <c r="I1" s="39"/>
      <c r="J1" s="39"/>
      <c r="K1" s="39"/>
      <c r="L1" s="35"/>
    </row>
    <row r="2" spans="1:12" ht="13.5" thickBot="1" x14ac:dyDescent="0.25">
      <c r="A2" s="35"/>
      <c r="B2" s="63" t="s">
        <v>23</v>
      </c>
      <c r="C2" s="17"/>
      <c r="D2" s="65" t="s">
        <v>0</v>
      </c>
      <c r="E2" s="66"/>
      <c r="F2" s="19"/>
      <c r="G2" s="65" t="s">
        <v>1</v>
      </c>
      <c r="H2" s="66"/>
      <c r="I2" s="19"/>
      <c r="J2" s="65" t="s">
        <v>2</v>
      </c>
      <c r="K2" s="66"/>
      <c r="L2" s="35"/>
    </row>
    <row r="3" spans="1:12" ht="13.5" thickBot="1" x14ac:dyDescent="0.25">
      <c r="A3" s="35"/>
      <c r="B3" s="64"/>
      <c r="C3" s="17"/>
      <c r="D3" s="4" t="s">
        <v>10</v>
      </c>
      <c r="E3" s="5" t="s">
        <v>22</v>
      </c>
      <c r="F3" s="41"/>
      <c r="G3" s="4" t="s">
        <v>10</v>
      </c>
      <c r="H3" s="5" t="s">
        <v>22</v>
      </c>
      <c r="I3" s="41"/>
      <c r="J3" s="6" t="s">
        <v>10</v>
      </c>
      <c r="K3" s="5" t="s">
        <v>22</v>
      </c>
      <c r="L3" s="35"/>
    </row>
    <row r="4" spans="1:12" ht="13.5" customHeight="1" thickBot="1" x14ac:dyDescent="0.25">
      <c r="A4" s="35"/>
      <c r="B4" s="26" t="s">
        <v>33</v>
      </c>
      <c r="C4" s="18"/>
      <c r="D4" s="7">
        <v>1200</v>
      </c>
      <c r="E4" s="8">
        <v>1200</v>
      </c>
      <c r="F4" s="20"/>
      <c r="G4" s="7">
        <v>390</v>
      </c>
      <c r="H4" s="8">
        <v>600</v>
      </c>
      <c r="I4" s="51"/>
      <c r="J4" s="7">
        <v>270</v>
      </c>
      <c r="K4" s="8">
        <v>270</v>
      </c>
      <c r="L4" s="35"/>
    </row>
    <row r="5" spans="1:12" ht="13.5" customHeight="1" thickBot="1" x14ac:dyDescent="0.25">
      <c r="A5" s="35"/>
      <c r="B5" s="27" t="s">
        <v>3</v>
      </c>
      <c r="C5" s="18"/>
      <c r="D5" s="9">
        <v>34</v>
      </c>
      <c r="E5" s="10">
        <v>34</v>
      </c>
      <c r="F5" s="42"/>
      <c r="G5" s="9">
        <v>13</v>
      </c>
      <c r="H5" s="10">
        <v>25</v>
      </c>
      <c r="I5" s="42"/>
      <c r="J5" s="9">
        <v>6</v>
      </c>
      <c r="K5" s="10">
        <v>2</v>
      </c>
      <c r="L5" s="35"/>
    </row>
    <row r="6" spans="1:12" ht="13.5" customHeight="1" thickBot="1" x14ac:dyDescent="0.25">
      <c r="A6" s="35"/>
      <c r="B6" s="27" t="s">
        <v>4</v>
      </c>
      <c r="C6" s="18"/>
      <c r="D6" s="9">
        <v>0</v>
      </c>
      <c r="E6" s="10">
        <v>0</v>
      </c>
      <c r="F6" s="42"/>
      <c r="G6" s="9">
        <v>4</v>
      </c>
      <c r="H6" s="10">
        <v>2</v>
      </c>
      <c r="I6" s="42"/>
      <c r="J6" s="9">
        <v>25</v>
      </c>
      <c r="K6" s="10">
        <v>17</v>
      </c>
      <c r="L6" s="35"/>
    </row>
    <row r="7" spans="1:12" ht="13.5" customHeight="1" thickBot="1" x14ac:dyDescent="0.25">
      <c r="A7" s="35"/>
      <c r="B7" s="27" t="s">
        <v>5</v>
      </c>
      <c r="C7" s="18"/>
      <c r="D7" s="9">
        <v>4</v>
      </c>
      <c r="E7" s="10">
        <v>0</v>
      </c>
      <c r="F7" s="42"/>
      <c r="G7" s="9">
        <v>19</v>
      </c>
      <c r="H7" s="10">
        <v>13</v>
      </c>
      <c r="I7" s="42"/>
      <c r="J7" s="9">
        <v>0</v>
      </c>
      <c r="K7" s="10">
        <v>0</v>
      </c>
      <c r="L7" s="35"/>
    </row>
    <row r="8" spans="1:12" ht="13.5" customHeight="1" thickBot="1" x14ac:dyDescent="0.25">
      <c r="A8" s="35"/>
      <c r="B8" s="28" t="s">
        <v>34</v>
      </c>
      <c r="C8" s="18"/>
      <c r="D8" s="11">
        <v>0</v>
      </c>
      <c r="E8" s="12">
        <v>3</v>
      </c>
      <c r="F8" s="42"/>
      <c r="G8" s="11">
        <v>1</v>
      </c>
      <c r="H8" s="12">
        <v>5</v>
      </c>
      <c r="I8" s="42"/>
      <c r="J8" s="11">
        <v>3</v>
      </c>
      <c r="K8" s="12">
        <v>3</v>
      </c>
      <c r="L8" s="35"/>
    </row>
    <row r="9" spans="1:12" ht="6" customHeight="1" thickBot="1" x14ac:dyDescent="0.25">
      <c r="A9" s="50"/>
      <c r="B9" s="18"/>
      <c r="C9" s="18"/>
      <c r="D9" s="47"/>
      <c r="E9" s="47"/>
      <c r="F9" s="43"/>
      <c r="G9" s="47"/>
      <c r="H9" s="47"/>
      <c r="I9" s="43"/>
      <c r="J9" s="47"/>
      <c r="K9" s="49"/>
      <c r="L9" s="35"/>
    </row>
    <row r="10" spans="1:12" ht="13.5" customHeight="1" x14ac:dyDescent="0.2">
      <c r="A10" s="35"/>
      <c r="B10" s="26" t="s">
        <v>6</v>
      </c>
      <c r="C10" s="18"/>
      <c r="D10" s="69">
        <v>21</v>
      </c>
      <c r="E10" s="70"/>
      <c r="F10" s="44"/>
      <c r="G10" s="69">
        <v>19</v>
      </c>
      <c r="H10" s="70"/>
      <c r="I10" s="44"/>
      <c r="J10" s="69">
        <v>13</v>
      </c>
      <c r="K10" s="70"/>
      <c r="L10" s="35"/>
    </row>
    <row r="11" spans="1:12" ht="13.5" customHeight="1" x14ac:dyDescent="0.2">
      <c r="A11" s="35"/>
      <c r="B11" s="29" t="s">
        <v>11</v>
      </c>
      <c r="C11" s="18"/>
      <c r="D11" s="59">
        <v>320</v>
      </c>
      <c r="E11" s="60"/>
      <c r="F11" s="45"/>
      <c r="G11" s="59">
        <v>240</v>
      </c>
      <c r="H11" s="60"/>
      <c r="I11" s="45"/>
      <c r="J11" s="59">
        <v>192</v>
      </c>
      <c r="K11" s="60"/>
      <c r="L11" s="35"/>
    </row>
    <row r="12" spans="1:12" ht="13.5" customHeight="1" x14ac:dyDescent="0.2">
      <c r="A12" s="35"/>
      <c r="B12" s="27" t="s">
        <v>7</v>
      </c>
      <c r="C12" s="18"/>
      <c r="D12" s="67">
        <v>40</v>
      </c>
      <c r="E12" s="68"/>
      <c r="F12" s="44"/>
      <c r="G12" s="67">
        <v>30</v>
      </c>
      <c r="H12" s="68"/>
      <c r="I12" s="44"/>
      <c r="J12" s="67">
        <v>24</v>
      </c>
      <c r="K12" s="68"/>
      <c r="L12" s="35"/>
    </row>
    <row r="13" spans="1:12" ht="13.5" customHeight="1" x14ac:dyDescent="0.2">
      <c r="A13" s="35"/>
      <c r="B13" s="27" t="s">
        <v>35</v>
      </c>
      <c r="C13" s="18"/>
      <c r="D13" s="59">
        <v>150</v>
      </c>
      <c r="E13" s="60"/>
      <c r="F13" s="45"/>
      <c r="G13" s="59">
        <v>150</v>
      </c>
      <c r="H13" s="60"/>
      <c r="I13" s="45"/>
      <c r="J13" s="59">
        <v>150</v>
      </c>
      <c r="K13" s="60"/>
      <c r="L13" s="35"/>
    </row>
    <row r="14" spans="1:12" ht="13.5" customHeight="1" x14ac:dyDescent="0.2">
      <c r="A14" s="35"/>
      <c r="B14" s="29" t="s">
        <v>17</v>
      </c>
      <c r="C14" s="18"/>
      <c r="D14" s="59">
        <v>4</v>
      </c>
      <c r="E14" s="60"/>
      <c r="F14" s="45"/>
      <c r="G14" s="59">
        <v>5</v>
      </c>
      <c r="H14" s="60"/>
      <c r="I14" s="45"/>
      <c r="J14" s="59">
        <v>0</v>
      </c>
      <c r="K14" s="60"/>
      <c r="L14" s="35"/>
    </row>
    <row r="15" spans="1:12" ht="13.5" customHeight="1" thickBot="1" x14ac:dyDescent="0.25">
      <c r="A15" s="35"/>
      <c r="B15" s="25" t="s">
        <v>8</v>
      </c>
      <c r="C15" s="18"/>
      <c r="D15" s="57">
        <v>7</v>
      </c>
      <c r="E15" s="58"/>
      <c r="F15" s="45"/>
      <c r="G15" s="57">
        <v>47</v>
      </c>
      <c r="H15" s="58"/>
      <c r="I15" s="45"/>
      <c r="J15" s="57">
        <v>0</v>
      </c>
      <c r="K15" s="58"/>
      <c r="L15" s="35"/>
    </row>
    <row r="16" spans="1:12" ht="7.5" customHeight="1" thickBot="1" x14ac:dyDescent="0.25">
      <c r="A16" s="50"/>
      <c r="B16" s="40"/>
      <c r="C16" s="40"/>
      <c r="D16" s="46"/>
      <c r="E16" s="46"/>
      <c r="F16" s="46"/>
      <c r="G16" s="46"/>
      <c r="H16" s="46"/>
      <c r="I16" s="46"/>
      <c r="J16" s="46"/>
      <c r="K16" s="46"/>
      <c r="L16" s="50"/>
    </row>
    <row r="17" spans="1:12" ht="13.5" customHeight="1" thickBot="1" x14ac:dyDescent="0.25">
      <c r="A17" s="35"/>
      <c r="B17" s="54" t="s">
        <v>36</v>
      </c>
      <c r="C17" s="37"/>
      <c r="D17" s="55" t="s">
        <v>37</v>
      </c>
      <c r="E17" s="56" t="s">
        <v>38</v>
      </c>
      <c r="F17" s="37"/>
      <c r="G17" s="81" t="s">
        <v>24</v>
      </c>
      <c r="H17" s="82"/>
      <c r="I17" s="82"/>
      <c r="J17" s="82"/>
      <c r="K17" s="83"/>
      <c r="L17" s="35"/>
    </row>
    <row r="18" spans="1:12" ht="13.5" customHeight="1" x14ac:dyDescent="0.2">
      <c r="A18" s="35"/>
      <c r="B18" s="32" t="s">
        <v>13</v>
      </c>
      <c r="C18" s="39"/>
      <c r="D18" s="53">
        <v>40</v>
      </c>
      <c r="E18" s="52">
        <v>10</v>
      </c>
      <c r="F18" s="37"/>
      <c r="G18" s="88" t="s">
        <v>18</v>
      </c>
      <c r="H18" s="89"/>
      <c r="I18" s="89"/>
      <c r="J18" s="84">
        <v>9.99</v>
      </c>
      <c r="K18" s="85"/>
      <c r="L18" s="35"/>
    </row>
    <row r="19" spans="1:12" ht="13.5" customHeight="1" x14ac:dyDescent="0.2">
      <c r="A19" s="35"/>
      <c r="B19" s="32" t="s">
        <v>12</v>
      </c>
      <c r="C19" s="39"/>
      <c r="D19" s="13">
        <v>175</v>
      </c>
      <c r="E19" s="14">
        <f>175/4</f>
        <v>43.75</v>
      </c>
      <c r="F19" s="37"/>
      <c r="G19" s="90" t="s">
        <v>19</v>
      </c>
      <c r="H19" s="91"/>
      <c r="I19" s="91"/>
      <c r="J19" s="86">
        <v>2.25</v>
      </c>
      <c r="K19" s="87"/>
      <c r="L19" s="35"/>
    </row>
    <row r="20" spans="1:12" ht="13.5" customHeight="1" x14ac:dyDescent="0.2">
      <c r="A20" s="35"/>
      <c r="B20" s="32" t="s">
        <v>14</v>
      </c>
      <c r="C20" s="39"/>
      <c r="D20" s="13">
        <v>218</v>
      </c>
      <c r="E20" s="14">
        <f>218/4</f>
        <v>54.5</v>
      </c>
      <c r="F20" s="37"/>
      <c r="G20" s="90" t="s">
        <v>20</v>
      </c>
      <c r="H20" s="91"/>
      <c r="I20" s="91"/>
      <c r="J20" s="86">
        <v>1.5</v>
      </c>
      <c r="K20" s="87"/>
      <c r="L20" s="35"/>
    </row>
    <row r="21" spans="1:12" ht="13.5" customHeight="1" x14ac:dyDescent="0.2">
      <c r="A21" s="35"/>
      <c r="B21" s="32" t="s">
        <v>15</v>
      </c>
      <c r="C21" s="39"/>
      <c r="D21" s="13">
        <v>46</v>
      </c>
      <c r="E21" s="14">
        <f>46/4</f>
        <v>11.5</v>
      </c>
      <c r="F21" s="37"/>
      <c r="G21" s="90" t="s">
        <v>21</v>
      </c>
      <c r="H21" s="91"/>
      <c r="I21" s="91"/>
      <c r="J21" s="86">
        <v>0.25</v>
      </c>
      <c r="K21" s="87"/>
      <c r="L21" s="35"/>
    </row>
    <row r="22" spans="1:12" ht="13.5" customHeight="1" thickBot="1" x14ac:dyDescent="0.25">
      <c r="A22" s="35"/>
      <c r="B22" s="33" t="s">
        <v>16</v>
      </c>
      <c r="C22" s="39"/>
      <c r="D22" s="15">
        <v>55</v>
      </c>
      <c r="E22" s="16">
        <f>55/4</f>
        <v>13.75</v>
      </c>
      <c r="F22" s="37"/>
      <c r="G22" s="92"/>
      <c r="H22" s="93"/>
      <c r="I22" s="93"/>
      <c r="J22" s="93"/>
      <c r="K22" s="94"/>
      <c r="L22" s="35"/>
    </row>
    <row r="23" spans="1:12" ht="5.25" customHeight="1" x14ac:dyDescent="0.2">
      <c r="A23" s="35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5"/>
    </row>
    <row r="24" spans="1:12" ht="5.25" customHeight="1" x14ac:dyDescent="0.2">
      <c r="A24" s="34"/>
      <c r="B24" s="31"/>
      <c r="C24" s="30"/>
      <c r="D24" s="31"/>
      <c r="E24" s="31"/>
      <c r="F24" s="31"/>
      <c r="G24" s="31"/>
      <c r="H24" s="31"/>
      <c r="I24" s="31"/>
      <c r="J24" s="31"/>
      <c r="K24" s="31"/>
      <c r="L24" s="34"/>
    </row>
    <row r="25" spans="1:12" ht="5.25" customHeight="1" thickBot="1" x14ac:dyDescent="0.25">
      <c r="A25" s="35"/>
      <c r="B25" s="36"/>
      <c r="C25" s="37"/>
      <c r="D25" s="36"/>
      <c r="E25" s="36"/>
      <c r="F25" s="36"/>
      <c r="G25" s="36"/>
      <c r="H25" s="36"/>
      <c r="I25" s="36"/>
      <c r="J25" s="36"/>
      <c r="K25" s="36"/>
      <c r="L25" s="35"/>
    </row>
    <row r="26" spans="1:12" ht="8.25" customHeight="1" x14ac:dyDescent="0.2">
      <c r="A26" s="35"/>
      <c r="B26" s="63" t="s">
        <v>25</v>
      </c>
      <c r="C26" s="39"/>
      <c r="D26" s="65" t="s">
        <v>0</v>
      </c>
      <c r="E26" s="66"/>
      <c r="F26" s="39"/>
      <c r="G26" s="65" t="s">
        <v>1</v>
      </c>
      <c r="H26" s="66"/>
      <c r="I26" s="39"/>
      <c r="J26" s="65" t="s">
        <v>2</v>
      </c>
      <c r="K26" s="66"/>
      <c r="L26" s="35"/>
    </row>
    <row r="27" spans="1:12" ht="13.5" thickBot="1" x14ac:dyDescent="0.25">
      <c r="A27" s="35"/>
      <c r="B27" s="64"/>
      <c r="C27" s="17"/>
      <c r="D27" s="95"/>
      <c r="E27" s="96"/>
      <c r="F27" s="19"/>
      <c r="G27" s="95"/>
      <c r="H27" s="96"/>
      <c r="I27" s="19"/>
      <c r="J27" s="95"/>
      <c r="K27" s="96"/>
      <c r="L27" s="35"/>
    </row>
    <row r="28" spans="1:12" ht="13.5" thickBot="1" x14ac:dyDescent="0.25">
      <c r="A28" s="35"/>
      <c r="B28" s="22" t="s">
        <v>26</v>
      </c>
      <c r="C28" s="17"/>
      <c r="D28" s="73">
        <f>SUM(D4:E4)/2</f>
        <v>1200</v>
      </c>
      <c r="E28" s="74"/>
      <c r="F28" s="19"/>
      <c r="G28" s="73">
        <f>SUM(G4:H4)/2</f>
        <v>495</v>
      </c>
      <c r="H28" s="74"/>
      <c r="I28" s="19"/>
      <c r="J28" s="73">
        <f>SUM(J4:K4)/2</f>
        <v>270</v>
      </c>
      <c r="K28" s="74"/>
      <c r="L28" s="35"/>
    </row>
    <row r="29" spans="1:12" ht="13.5" thickBot="1" x14ac:dyDescent="0.25">
      <c r="A29" s="35"/>
      <c r="B29" s="23" t="s">
        <v>27</v>
      </c>
      <c r="C29" s="18"/>
      <c r="D29" s="61">
        <f>SUM(D6:E6)/SUM(D6:E7)</f>
        <v>0</v>
      </c>
      <c r="E29" s="62"/>
      <c r="F29" s="20"/>
      <c r="G29" s="61">
        <f>SUM(G6:H6)/SUM(G6:H7)</f>
        <v>0.15789473684210525</v>
      </c>
      <c r="H29" s="62"/>
      <c r="I29" s="20"/>
      <c r="J29" s="61">
        <f>SUM(J6:K6)/SUM(J6:K7)</f>
        <v>1</v>
      </c>
      <c r="K29" s="62"/>
      <c r="L29" s="35"/>
    </row>
    <row r="30" spans="1:12" ht="13.5" thickBot="1" x14ac:dyDescent="0.25">
      <c r="A30" s="35"/>
      <c r="B30" s="23" t="s">
        <v>9</v>
      </c>
      <c r="C30" s="18"/>
      <c r="D30" s="75">
        <f>SUM(D6:E7)*$J$18</f>
        <v>39.96</v>
      </c>
      <c r="E30" s="76"/>
      <c r="F30" s="21"/>
      <c r="G30" s="75">
        <f>SUM(G6:H7)*$J$18</f>
        <v>379.62</v>
      </c>
      <c r="H30" s="76"/>
      <c r="I30" s="21"/>
      <c r="J30" s="75">
        <f>SUM(J6:K7)*$J$18</f>
        <v>419.58</v>
      </c>
      <c r="K30" s="76"/>
      <c r="L30" s="35"/>
    </row>
    <row r="31" spans="1:12" ht="13.5" thickBot="1" x14ac:dyDescent="0.25">
      <c r="A31" s="35"/>
      <c r="B31" s="23" t="s">
        <v>28</v>
      </c>
      <c r="C31" s="18"/>
      <c r="D31" s="71">
        <f>D11*$J$20</f>
        <v>480</v>
      </c>
      <c r="E31" s="72"/>
      <c r="F31" s="21"/>
      <c r="G31" s="71">
        <f>G11*$J$20</f>
        <v>360</v>
      </c>
      <c r="H31" s="72"/>
      <c r="I31" s="21"/>
      <c r="J31" s="71">
        <f>J11*$J$20</f>
        <v>288</v>
      </c>
      <c r="K31" s="72"/>
      <c r="L31" s="35"/>
    </row>
    <row r="32" spans="1:12" ht="13.5" thickBot="1" x14ac:dyDescent="0.25">
      <c r="A32" s="35"/>
      <c r="B32" s="24" t="s">
        <v>29</v>
      </c>
      <c r="C32" s="18"/>
      <c r="D32" s="71">
        <f>D10*$J$19</f>
        <v>47.25</v>
      </c>
      <c r="E32" s="72"/>
      <c r="F32" s="21"/>
      <c r="G32" s="71">
        <f>G10*$J$19</f>
        <v>42.75</v>
      </c>
      <c r="H32" s="72"/>
      <c r="I32" s="21"/>
      <c r="J32" s="71">
        <f>J10*$J$19</f>
        <v>29.25</v>
      </c>
      <c r="K32" s="72"/>
      <c r="L32" s="35"/>
    </row>
    <row r="33" spans="1:12" ht="13.5" thickBot="1" x14ac:dyDescent="0.25">
      <c r="A33" s="35"/>
      <c r="B33" s="25" t="s">
        <v>30</v>
      </c>
      <c r="C33" s="18"/>
      <c r="D33" s="71">
        <f>(SUM(D5:E8)+D14)*2*$J$21+D13*$J$21</f>
        <v>77</v>
      </c>
      <c r="E33" s="72"/>
      <c r="F33" s="21"/>
      <c r="G33" s="71">
        <f>(SUM(G5:H8)+G14)*2*$J$21+G13*$J$21</f>
        <v>81</v>
      </c>
      <c r="H33" s="72"/>
      <c r="I33" s="21"/>
      <c r="J33" s="71">
        <f>(SUM(J5:K8)+J14)*2*$J$21+J13*$J$21</f>
        <v>65.5</v>
      </c>
      <c r="K33" s="72"/>
      <c r="L33" s="35"/>
    </row>
    <row r="34" spans="1:12" ht="13.5" thickBot="1" x14ac:dyDescent="0.25">
      <c r="A34" s="35"/>
      <c r="B34" s="25" t="s">
        <v>31</v>
      </c>
      <c r="C34" s="18"/>
      <c r="D34" s="71">
        <f>SUM(D31:E33)</f>
        <v>604.25</v>
      </c>
      <c r="E34" s="72"/>
      <c r="F34" s="21"/>
      <c r="G34" s="71">
        <f>SUM(G31:H33)</f>
        <v>483.75</v>
      </c>
      <c r="H34" s="72"/>
      <c r="I34" s="21"/>
      <c r="J34" s="71">
        <f>SUM(J31:K33)</f>
        <v>382.75</v>
      </c>
      <c r="K34" s="72"/>
      <c r="L34" s="35"/>
    </row>
    <row r="35" spans="1:12" ht="13.5" thickBot="1" x14ac:dyDescent="0.25">
      <c r="A35" s="35"/>
      <c r="B35" s="25" t="s">
        <v>32</v>
      </c>
      <c r="C35" s="18"/>
      <c r="D35" s="79">
        <f>D30-D34</f>
        <v>-564.29</v>
      </c>
      <c r="E35" s="80"/>
      <c r="F35" s="21"/>
      <c r="G35" s="79">
        <f>G30-G34</f>
        <v>-104.13</v>
      </c>
      <c r="H35" s="80"/>
      <c r="I35" s="21"/>
      <c r="J35" s="79">
        <f>J30-J34</f>
        <v>36.829999999999984</v>
      </c>
      <c r="K35" s="80"/>
      <c r="L35" s="35"/>
    </row>
    <row r="36" spans="1:12" ht="13.5" thickBot="1" x14ac:dyDescent="0.25">
      <c r="A36" s="35"/>
      <c r="B36" s="25" t="s">
        <v>39</v>
      </c>
      <c r="C36" s="18"/>
      <c r="D36" s="77">
        <f>D35*6*8*250</f>
        <v>-6771480</v>
      </c>
      <c r="E36" s="78"/>
      <c r="F36" s="21"/>
      <c r="G36" s="77">
        <f>G35*6*8*250</f>
        <v>-1249560</v>
      </c>
      <c r="H36" s="78"/>
      <c r="I36" s="21"/>
      <c r="J36" s="77">
        <f>J35*6*8*250</f>
        <v>441959.99999999983</v>
      </c>
      <c r="K36" s="78"/>
      <c r="L36" s="35"/>
    </row>
    <row r="37" spans="1:12" ht="5.25" customHeight="1" x14ac:dyDescent="0.2">
      <c r="A37" s="35"/>
      <c r="B37" s="36"/>
      <c r="C37" s="37"/>
      <c r="D37" s="36"/>
      <c r="E37" s="36"/>
      <c r="F37" s="37"/>
      <c r="G37" s="38"/>
      <c r="H37" s="38"/>
      <c r="I37" s="37"/>
      <c r="J37" s="36"/>
      <c r="K37" s="36"/>
      <c r="L37" s="35"/>
    </row>
  </sheetData>
  <mergeCells count="64">
    <mergeCell ref="G22:I22"/>
    <mergeCell ref="J22:K22"/>
    <mergeCell ref="D26:E27"/>
    <mergeCell ref="G26:H27"/>
    <mergeCell ref="J26:K27"/>
    <mergeCell ref="G17:K17"/>
    <mergeCell ref="J18:K18"/>
    <mergeCell ref="J19:K19"/>
    <mergeCell ref="J21:K21"/>
    <mergeCell ref="J20:K20"/>
    <mergeCell ref="G18:I18"/>
    <mergeCell ref="G19:I19"/>
    <mergeCell ref="G20:I20"/>
    <mergeCell ref="G21:I21"/>
    <mergeCell ref="D36:E36"/>
    <mergeCell ref="G36:H36"/>
    <mergeCell ref="J36:K36"/>
    <mergeCell ref="D34:E34"/>
    <mergeCell ref="G34:H34"/>
    <mergeCell ref="J34:K34"/>
    <mergeCell ref="D35:E35"/>
    <mergeCell ref="G35:H35"/>
    <mergeCell ref="J35:K35"/>
    <mergeCell ref="J33:K33"/>
    <mergeCell ref="D28:E28"/>
    <mergeCell ref="D30:E30"/>
    <mergeCell ref="D31:E31"/>
    <mergeCell ref="D32:E32"/>
    <mergeCell ref="D33:E33"/>
    <mergeCell ref="G29:H29"/>
    <mergeCell ref="G30:H30"/>
    <mergeCell ref="G31:H31"/>
    <mergeCell ref="G32:H32"/>
    <mergeCell ref="G33:H33"/>
    <mergeCell ref="G28:H28"/>
    <mergeCell ref="J28:K28"/>
    <mergeCell ref="J30:K30"/>
    <mergeCell ref="J31:K31"/>
    <mergeCell ref="J32:K32"/>
    <mergeCell ref="D29:E29"/>
    <mergeCell ref="J29:K29"/>
    <mergeCell ref="B26:B27"/>
    <mergeCell ref="J2:K2"/>
    <mergeCell ref="D2:E2"/>
    <mergeCell ref="G2:H2"/>
    <mergeCell ref="B2:B3"/>
    <mergeCell ref="D12:E12"/>
    <mergeCell ref="G12:H12"/>
    <mergeCell ref="J12:K12"/>
    <mergeCell ref="D10:E10"/>
    <mergeCell ref="G10:H10"/>
    <mergeCell ref="J10:K10"/>
    <mergeCell ref="D11:E11"/>
    <mergeCell ref="G11:H11"/>
    <mergeCell ref="J11:K11"/>
    <mergeCell ref="D15:E15"/>
    <mergeCell ref="G15:H15"/>
    <mergeCell ref="J15:K15"/>
    <mergeCell ref="D13:E13"/>
    <mergeCell ref="J13:K13"/>
    <mergeCell ref="G13:H13"/>
    <mergeCell ref="D14:E14"/>
    <mergeCell ref="G14:H14"/>
    <mergeCell ref="J14:K14"/>
  </mergeCells>
  <phoneticPr fontId="3" type="noConversion"/>
  <printOptions horizontalCentered="1" verticalCentered="1"/>
  <pageMargins left="0.25" right="0.25" top="0.75" bottom="0.75" header="0.3" footer="0.3"/>
  <pageSetup scale="1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Entry</vt:lpstr>
      <vt:lpstr>'Data Entry'!Print_Area</vt:lpstr>
    </vt:vector>
  </TitlesOfParts>
  <Company>Idaho Dept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dxhansen</dc:creator>
  <cp:lastModifiedBy>Hanson, Brian (briangh@uidaho.edu)</cp:lastModifiedBy>
  <cp:lastPrinted>2016-05-19T22:05:10Z</cp:lastPrinted>
  <dcterms:created xsi:type="dcterms:W3CDTF">2006-08-10T14:24:51Z</dcterms:created>
  <dcterms:modified xsi:type="dcterms:W3CDTF">2016-05-20T18:23:51Z</dcterms:modified>
</cp:coreProperties>
</file>