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<sst xmlns="http://schemas.openxmlformats.org/spreadsheetml/2006/main" count="23" uniqueCount="23">
  <si>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Calculations:</t>
  </si>
  <si>
    <t>B=A/(A/B)</t>
  </si>
  <si>
    <t>Graph Calculations:</t>
  </si>
  <si>
    <t>Density</t>
  </si>
  <si>
    <t>% of Jam</t>
  </si>
  <si>
    <t>Density (k)</t>
  </si>
  <si>
    <t>k=%*(A/B)</t>
  </si>
  <si>
    <t>Speed (v)</t>
  </si>
  <si>
    <t>Flow (q)</t>
  </si>
  <si>
    <t>q=k*v</t>
  </si>
  <si>
    <t>v=A-B*K</t>
  </si>
  <si>
    <t>Vehicles/mile</t>
  </si>
  <si>
    <t>miles/hour</t>
  </si>
  <si>
    <t>Enter the Free-Flow speed (A):</t>
  </si>
  <si>
    <t>Enter the Jam Density (A/B):</t>
  </si>
  <si>
    <t>max flow:</t>
  </si>
  <si>
    <t>q=A^2/(4*B)</t>
  </si>
  <si>
    <t>Theory &amp; Concepts:</t>
  </si>
  <si>
    <t>Greenshield's Model</t>
  </si>
  <si>
    <t>If necessary, use your browser's 'back' button to exit.</t>
  </si>
  <si>
    <t xml:space="preserve">Enter values in the cells at the right and </t>
  </si>
  <si>
    <t>observe the corresponding changes in the</t>
  </si>
  <si>
    <t xml:space="preserve">traffic flow graphs.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</si>
</sst>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Speed versus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375"/>
          <c:w val="0.87075"/>
          <c:h val="0.84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Sheet1!$C$28:$C$38</c:f>
              <c:numCache/>
            </c:numRef>
          </c:xVal>
          <c:yVal>
            <c:numRef>
              <c:f>Sheet1!$D$28:$D$38</c:f>
              <c:numCache/>
            </c:numRef>
          </c:yVal>
          <c:smooth val="1"/>
        </c:ser>
        <c:axId val="55935509"/>
        <c:axId val="33657534"/>
      </c:scatterChart>
      <c:valAx>
        <c:axId val="5593550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Density (k)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crossBetween val="midCat"/>
        <c:dispUnits/>
      </c:valAx>
      <c:valAx>
        <c:axId val="336575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Speed (v)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35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Speed versus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725"/>
          <c:w val="0.875"/>
          <c:h val="0.83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Sheet1!$E$28:$E$38</c:f>
              <c:numCache/>
            </c:numRef>
          </c:xVal>
          <c:yVal>
            <c:numRef>
              <c:f>Sheet1!$D$28:$D$38</c:f>
              <c:numCache/>
            </c:numRef>
          </c:yVal>
          <c:smooth val="1"/>
        </c:ser>
        <c:axId val="34482351"/>
        <c:axId val="41905704"/>
      </c:scatterChart>
      <c:valAx>
        <c:axId val="34482351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Flow (q)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05704"/>
        <c:crosses val="autoZero"/>
        <c:crossBetween val="midCat"/>
        <c:dispUnits/>
      </c:valAx>
      <c:valAx>
        <c:axId val="419057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Speed (v)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Flow versus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025"/>
          <c:w val="0.86"/>
          <c:h val="0.85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Sheet1!$C$28:$C$38</c:f>
              <c:numCache/>
            </c:numRef>
          </c:xVal>
          <c:yVal>
            <c:numRef>
              <c:f>Sheet1!$E$28:$E$38</c:f>
              <c:numCache/>
            </c:numRef>
          </c:yVal>
          <c:smooth val="1"/>
        </c:ser>
        <c:axId val="41607017"/>
        <c:axId val="38918834"/>
      </c:scatterChart>
      <c:valAx>
        <c:axId val="4160701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Density (k)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crossBetween val="midCat"/>
        <c:dispUnits/>
      </c:valAx>
      <c:valAx>
        <c:axId val="3891883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Flow (q)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9525</xdr:rowOff>
    </xdr:from>
    <xdr:to>
      <xdr:col>3</xdr:col>
      <xdr:colOff>447675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76200" y="1533525"/>
        <a:ext cx="22955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9</xdr:row>
      <xdr:rowOff>9525</xdr:rowOff>
    </xdr:from>
    <xdr:to>
      <xdr:col>7</xdr:col>
      <xdr:colOff>257175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466975" y="1533525"/>
        <a:ext cx="23717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9</xdr:row>
      <xdr:rowOff>9525</xdr:rowOff>
    </xdr:from>
    <xdr:to>
      <xdr:col>10</xdr:col>
      <xdr:colOff>514350</xdr:colOff>
      <xdr:row>21</xdr:row>
      <xdr:rowOff>104775</xdr:rowOff>
    </xdr:to>
    <xdr:graphicFrame>
      <xdr:nvGraphicFramePr>
        <xdr:cNvPr id="3" name="Chart 3"/>
        <xdr:cNvGraphicFramePr/>
      </xdr:nvGraphicFramePr>
      <xdr:xfrm>
        <a:off x="4943475" y="1533525"/>
        <a:ext cx="22574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showGridLines="0" tabSelected="1" workbookViewId="0" topLeftCell="A1">
      <selection activeCell="J7" sqref="J7"/>
    </sheetView>
  </sheetViews>
  <sheetFormatPr defaultColWidth="9.140625" defaultRowHeight="12.75"/>
  <cols>
    <col min="1" max="2" width="9.140625" style="4" customWidth="1"/>
    <col min="3" max="3" width="10.57421875" style="4" customWidth="1"/>
    <col min="4" max="6" width="9.140625" style="4" customWidth="1"/>
    <col min="7" max="7" width="12.421875" style="4" customWidth="1"/>
    <col min="8" max="8" width="13.28125" style="4" customWidth="1"/>
    <col min="9" max="16384" width="9.140625" style="4" customWidth="1"/>
  </cols>
  <sheetData>
    <row r="2" spans="2:6" ht="15.75">
      <c r="B2" s="3" t="s">
        <v>17</v>
      </c>
      <c r="C2" s="3"/>
      <c r="D2" s="3"/>
      <c r="F2" s="4" t="s">
        <v>19</v>
      </c>
    </row>
    <row r="3" spans="2:3" ht="15">
      <c r="B3" s="5" t="s">
        <v>18</v>
      </c>
      <c r="C3" s="5"/>
    </row>
    <row r="5" spans="2:7" ht="12.75">
      <c r="B5" s="4" t="s">
        <v>20</v>
      </c>
      <c r="G5" s="6" t="s">
        <v>13</v>
      </c>
    </row>
    <row r="6" spans="2:8" ht="12.75">
      <c r="B6" s="4" t="s">
        <v>21</v>
      </c>
      <c r="G6" s="2">
        <v>70</v>
      </c>
      <c r="H6" s="1" t="s">
        <v>12</v>
      </c>
    </row>
    <row r="7" spans="2:7" ht="12.75">
      <c r="B7" s="4" t="s">
        <v>22</v>
      </c>
      <c r="G7" s="6" t="s">
        <v>14</v>
      </c>
    </row>
    <row r="8" spans="7:8" ht="12.75">
      <c r="G8" s="2">
        <v>175</v>
      </c>
      <c r="H8" s="1" t="s">
        <v>11</v>
      </c>
    </row>
    <row r="25" spans="2:7" ht="12.75">
      <c r="B25" s="6" t="s">
        <v>2</v>
      </c>
      <c r="G25" s="6" t="s">
        <v>0</v>
      </c>
    </row>
    <row r="26" spans="2:8" ht="12.75">
      <c r="B26" s="7" t="s">
        <v>4</v>
      </c>
      <c r="C26" s="7" t="s">
        <v>5</v>
      </c>
      <c r="D26" s="7" t="s">
        <v>7</v>
      </c>
      <c r="E26" s="4" t="s">
        <v>8</v>
      </c>
      <c r="G26" s="4" t="s">
        <v>1</v>
      </c>
      <c r="H26" s="7">
        <f>G6/G8</f>
        <v>0.4</v>
      </c>
    </row>
    <row r="27" spans="2:5" ht="12.75">
      <c r="B27" s="7" t="s">
        <v>3</v>
      </c>
      <c r="C27" s="7" t="s">
        <v>6</v>
      </c>
      <c r="D27" s="7" t="s">
        <v>10</v>
      </c>
      <c r="E27" s="4" t="s">
        <v>9</v>
      </c>
    </row>
    <row r="28" spans="2:7" ht="12.75">
      <c r="B28" s="8">
        <v>0</v>
      </c>
      <c r="C28" s="7">
        <f>B28*$G$8</f>
        <v>0</v>
      </c>
      <c r="D28" s="7">
        <f>$G$6-$H$26*C28</f>
        <v>70</v>
      </c>
      <c r="E28" s="4">
        <f>C28*D28</f>
        <v>0</v>
      </c>
      <c r="G28" s="4" t="s">
        <v>15</v>
      </c>
    </row>
    <row r="29" spans="2:8" ht="12.75">
      <c r="B29" s="8">
        <v>0.1</v>
      </c>
      <c r="C29" s="7">
        <f>B29*$G$8</f>
        <v>17.5</v>
      </c>
      <c r="D29" s="7">
        <f>$G$6-$H$26*C29</f>
        <v>63</v>
      </c>
      <c r="E29" s="4">
        <f aca="true" t="shared" si="0" ref="E29:E38">C29*D29</f>
        <v>1102.5</v>
      </c>
      <c r="G29" s="4" t="s">
        <v>16</v>
      </c>
      <c r="H29" s="7">
        <f>G6^2/(4*H26)</f>
        <v>3062.5</v>
      </c>
    </row>
    <row r="30" spans="2:5" ht="12.75">
      <c r="B30" s="8">
        <v>0.2</v>
      </c>
      <c r="C30" s="7">
        <f>B30*$G$8</f>
        <v>35</v>
      </c>
      <c r="D30" s="7">
        <f>$G$6-$H$26*C30</f>
        <v>56</v>
      </c>
      <c r="E30" s="4">
        <f t="shared" si="0"/>
        <v>1960</v>
      </c>
    </row>
    <row r="31" spans="2:5" ht="12.75">
      <c r="B31" s="8">
        <v>0.3</v>
      </c>
      <c r="C31" s="7">
        <f>B31*$G$8</f>
        <v>52.5</v>
      </c>
      <c r="D31" s="7">
        <f>$G$6-$H$26*C31</f>
        <v>49</v>
      </c>
      <c r="E31" s="4">
        <f t="shared" si="0"/>
        <v>2572.5</v>
      </c>
    </row>
    <row r="32" spans="2:5" ht="12.75">
      <c r="B32" s="8">
        <v>0.4</v>
      </c>
      <c r="C32" s="7">
        <f>B32*$G$8</f>
        <v>70</v>
      </c>
      <c r="D32" s="7">
        <f>$G$6-$H$26*C32</f>
        <v>42</v>
      </c>
      <c r="E32" s="4">
        <f t="shared" si="0"/>
        <v>2940</v>
      </c>
    </row>
    <row r="33" spans="2:5" ht="12.75">
      <c r="B33" s="8">
        <v>0.5</v>
      </c>
      <c r="C33" s="7">
        <f>B33*$G$8</f>
        <v>87.5</v>
      </c>
      <c r="D33" s="7">
        <f>$G$6-$H$26*C33</f>
        <v>35</v>
      </c>
      <c r="E33" s="4">
        <f t="shared" si="0"/>
        <v>3062.5</v>
      </c>
    </row>
    <row r="34" spans="2:5" ht="12.75">
      <c r="B34" s="8">
        <v>0.6</v>
      </c>
      <c r="C34" s="7">
        <f>B34*$G$8</f>
        <v>105</v>
      </c>
      <c r="D34" s="7">
        <f>$G$6-$H$26*C34</f>
        <v>28</v>
      </c>
      <c r="E34" s="4">
        <f t="shared" si="0"/>
        <v>2940</v>
      </c>
    </row>
    <row r="35" spans="2:5" ht="12.75">
      <c r="B35" s="8">
        <v>0.7</v>
      </c>
      <c r="C35" s="7">
        <f>B35*$G$8</f>
        <v>122.49999999999999</v>
      </c>
      <c r="D35" s="7">
        <f>$G$6-$H$26*C35</f>
        <v>21</v>
      </c>
      <c r="E35" s="4">
        <f t="shared" si="0"/>
        <v>2572.4999999999995</v>
      </c>
    </row>
    <row r="36" spans="2:5" ht="12.75">
      <c r="B36" s="8">
        <v>0.8</v>
      </c>
      <c r="C36" s="7">
        <f>B36*$G$8</f>
        <v>140</v>
      </c>
      <c r="D36" s="7">
        <f>$G$6-$H$26*C36</f>
        <v>14</v>
      </c>
      <c r="E36" s="4">
        <f t="shared" si="0"/>
        <v>1960</v>
      </c>
    </row>
    <row r="37" spans="2:5" ht="12.75">
      <c r="B37" s="8">
        <v>0.9</v>
      </c>
      <c r="C37" s="7">
        <f>B37*$G$8</f>
        <v>157.5</v>
      </c>
      <c r="D37" s="7">
        <f>$G$6-$H$26*C37</f>
        <v>7</v>
      </c>
      <c r="E37" s="4">
        <f t="shared" si="0"/>
        <v>1102.5</v>
      </c>
    </row>
    <row r="38" spans="2:5" ht="12.75">
      <c r="B38" s="8">
        <v>1</v>
      </c>
      <c r="C38" s="7">
        <f>B38*$G$8</f>
        <v>175</v>
      </c>
      <c r="D38" s="7">
        <f>$G$6-$H$26*C38</f>
        <v>0</v>
      </c>
      <c r="E38" s="4">
        <f t="shared" si="0"/>
        <v>0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1999-06-09T17:30:16Z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