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9020" windowHeight="12120" activeTab="1"/>
  </bookViews>
  <sheets>
    <sheet name="Metadata" sheetId="1" r:id="rId1"/>
    <sheet name="Overstory N Budget" sheetId="2" r:id="rId2"/>
    <sheet name="Soil N Budget" sheetId="3" r:id="rId3"/>
  </sheets>
  <definedNames/>
  <calcPr fullCalcOnLoad="1"/>
</workbook>
</file>

<file path=xl/sharedStrings.xml><?xml version="1.0" encoding="utf-8"?>
<sst xmlns="http://schemas.openxmlformats.org/spreadsheetml/2006/main" count="296" uniqueCount="53">
  <si>
    <t>A</t>
  </si>
  <si>
    <t>O</t>
  </si>
  <si>
    <t>P</t>
  </si>
  <si>
    <t>W</t>
  </si>
  <si>
    <t>Site</t>
  </si>
  <si>
    <t>Plot</t>
  </si>
  <si>
    <t>1= amb</t>
  </si>
  <si>
    <t>2=Ndep</t>
  </si>
  <si>
    <t>Leaf N</t>
  </si>
  <si>
    <t>g/m2</t>
  </si>
  <si>
    <t>gN/m2</t>
  </si>
  <si>
    <t>mg N/g</t>
  </si>
  <si>
    <t>Branch</t>
  </si>
  <si>
    <t>Stem</t>
  </si>
  <si>
    <t>Branch N</t>
  </si>
  <si>
    <t>Leaf</t>
  </si>
  <si>
    <t xml:space="preserve">Bark </t>
  </si>
  <si>
    <t>Struct Root</t>
  </si>
  <si>
    <t>Size class (mm)</t>
  </si>
  <si>
    <t>&lt;0.5</t>
  </si>
  <si>
    <t>.5-1</t>
  </si>
  <si>
    <t>1-2</t>
  </si>
  <si>
    <t>2-5</t>
  </si>
  <si>
    <t>&gt;5</t>
  </si>
  <si>
    <t>Fine Roots</t>
  </si>
  <si>
    <t>ugN/g</t>
  </si>
  <si>
    <t>Total Overstory</t>
  </si>
  <si>
    <t>Microbial N</t>
  </si>
  <si>
    <t>Soil Org. Matter</t>
  </si>
  <si>
    <t>mgN/g</t>
  </si>
  <si>
    <t>Treatment</t>
  </si>
  <si>
    <t>Ammonium</t>
  </si>
  <si>
    <t>Nitrate</t>
  </si>
  <si>
    <t>DON</t>
  </si>
  <si>
    <t>Extract.</t>
  </si>
  <si>
    <t>Leach.</t>
  </si>
  <si>
    <t>Oi</t>
  </si>
  <si>
    <t>OeOa</t>
  </si>
  <si>
    <t>Biomass</t>
  </si>
  <si>
    <t>N Concentration</t>
  </si>
  <si>
    <t>N Content</t>
  </si>
  <si>
    <t>SOM0to10</t>
  </si>
  <si>
    <t>SOM10to30</t>
  </si>
  <si>
    <t>SOM30to50</t>
  </si>
  <si>
    <t>SOM50to70</t>
  </si>
  <si>
    <t>TotSOM</t>
  </si>
  <si>
    <t>0 to 10 Includes Oe and Oa</t>
  </si>
  <si>
    <t>SOM0to10minus</t>
  </si>
  <si>
    <t>SOM0to10plus</t>
  </si>
  <si>
    <t xml:space="preserve">SOM "plus" </t>
  </si>
  <si>
    <t>Db</t>
  </si>
  <si>
    <t>Db g/cm3</t>
  </si>
  <si>
    <t>SOM0to10minusOeOa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</si>
</sst>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0"/>
    <numFmt numFmtId="170" formatCode="0.00000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65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4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Font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67" applyNumberFormat="1" applyFill="1">
      <alignment/>
      <protection/>
    </xf>
    <xf numFmtId="167" fontId="0" fillId="0" borderId="0" xfId="74" applyNumberFormat="1" applyFill="1">
      <alignment/>
      <protection/>
    </xf>
    <xf numFmtId="167" fontId="0" fillId="0" borderId="0" xfId="75" applyNumberFormat="1" applyFill="1">
      <alignment/>
      <protection/>
    </xf>
    <xf numFmtId="167" fontId="0" fillId="0" borderId="0" xfId="76" applyNumberFormat="1" applyFill="1">
      <alignment/>
      <protection/>
    </xf>
    <xf numFmtId="167" fontId="0" fillId="0" borderId="0" xfId="77" applyNumberFormat="1" applyFill="1">
      <alignment/>
      <protection/>
    </xf>
    <xf numFmtId="167" fontId="0" fillId="0" borderId="0" xfId="78" applyNumberFormat="1" applyFill="1">
      <alignment/>
      <protection/>
    </xf>
    <xf numFmtId="167" fontId="0" fillId="0" borderId="0" xfId="68" applyNumberFormat="1" applyFill="1">
      <alignment/>
      <protection/>
    </xf>
    <xf numFmtId="167" fontId="0" fillId="0" borderId="0" xfId="69" applyNumberFormat="1" applyFill="1">
      <alignment/>
      <protection/>
    </xf>
    <xf numFmtId="167" fontId="0" fillId="0" borderId="0" xfId="70" applyNumberFormat="1" applyFill="1">
      <alignment/>
      <protection/>
    </xf>
    <xf numFmtId="167" fontId="0" fillId="0" borderId="0" xfId="71" applyNumberFormat="1" applyFill="1">
      <alignment/>
      <protection/>
    </xf>
    <xf numFmtId="167" fontId="0" fillId="0" borderId="0" xfId="72" applyNumberFormat="1" applyFill="1">
      <alignment/>
      <protection/>
    </xf>
    <xf numFmtId="167" fontId="0" fillId="0" borderId="0" xfId="73" applyNumberFormat="1" applyFill="1">
      <alignment/>
      <protection/>
    </xf>
    <xf numFmtId="167" fontId="0" fillId="0" borderId="0" xfId="79" applyNumberFormat="1" applyFill="1">
      <alignment/>
      <protection/>
    </xf>
    <xf numFmtId="167" fontId="0" fillId="0" borderId="0" xfId="80" applyNumberFormat="1" applyFill="1">
      <alignment/>
      <protection/>
    </xf>
    <xf numFmtId="167" fontId="0" fillId="0" borderId="0" xfId="57" applyNumberFormat="1" applyFill="1">
      <alignment/>
      <protection/>
    </xf>
    <xf numFmtId="167" fontId="0" fillId="0" borderId="0" xfId="58" applyNumberFormat="1" applyFill="1">
      <alignment/>
      <protection/>
    </xf>
    <xf numFmtId="167" fontId="0" fillId="0" borderId="0" xfId="59" applyNumberFormat="1" applyFill="1">
      <alignment/>
      <protection/>
    </xf>
    <xf numFmtId="167" fontId="0" fillId="0" borderId="0" xfId="60" applyNumberFormat="1" applyFill="1">
      <alignment/>
      <protection/>
    </xf>
    <xf numFmtId="167" fontId="0" fillId="0" borderId="0" xfId="61" applyNumberFormat="1" applyFill="1">
      <alignment/>
      <protection/>
    </xf>
    <xf numFmtId="167" fontId="0" fillId="0" borderId="0" xfId="62" applyNumberFormat="1" applyFill="1">
      <alignment/>
      <protection/>
    </xf>
    <xf numFmtId="167" fontId="0" fillId="0" borderId="0" xfId="63" applyNumberFormat="1" applyFill="1">
      <alignment/>
      <protection/>
    </xf>
    <xf numFmtId="167" fontId="0" fillId="0" borderId="0" xfId="64" applyNumberFormat="1" applyFill="1">
      <alignment/>
      <protection/>
    </xf>
    <xf numFmtId="167" fontId="0" fillId="0" borderId="0" xfId="65" applyNumberFormat="1" applyFill="1">
      <alignment/>
      <protection/>
    </xf>
    <xf numFmtId="167" fontId="0" fillId="0" borderId="0" xfId="66" applyNumberFormat="1" applyFill="1">
      <alignment/>
      <protection/>
    </xf>
    <xf numFmtId="167" fontId="0" fillId="0" borderId="0" xfId="67" applyNumberFormat="1" applyFill="1" applyBorder="1">
      <alignment/>
      <protection/>
    </xf>
    <xf numFmtId="167" fontId="0" fillId="0" borderId="0" xfId="74" applyNumberFormat="1" applyFill="1" applyBorder="1">
      <alignment/>
      <protection/>
    </xf>
    <xf numFmtId="167" fontId="0" fillId="0" borderId="0" xfId="75" applyNumberFormat="1" applyFill="1" applyBorder="1">
      <alignment/>
      <protection/>
    </xf>
    <xf numFmtId="167" fontId="0" fillId="0" borderId="0" xfId="76" applyNumberFormat="1" applyFill="1" applyBorder="1">
      <alignment/>
      <protection/>
    </xf>
    <xf numFmtId="167" fontId="0" fillId="0" borderId="0" xfId="77" applyNumberFormat="1" applyFill="1" applyBorder="1">
      <alignment/>
      <protection/>
    </xf>
    <xf numFmtId="167" fontId="0" fillId="0" borderId="0" xfId="79" applyNumberFormat="1" applyBorder="1">
      <alignment/>
      <protection/>
    </xf>
    <xf numFmtId="167" fontId="0" fillId="0" borderId="0" xfId="80" applyNumberFormat="1" applyBorder="1">
      <alignment/>
      <protection/>
    </xf>
    <xf numFmtId="167" fontId="0" fillId="0" borderId="0" xfId="57" applyNumberFormat="1" applyBorder="1">
      <alignment/>
      <protection/>
    </xf>
    <xf numFmtId="167" fontId="0" fillId="0" borderId="0" xfId="58" applyNumberFormat="1" applyBorder="1">
      <alignment/>
      <protection/>
    </xf>
    <xf numFmtId="167" fontId="0" fillId="0" borderId="0" xfId="59" applyNumberFormat="1" applyBorder="1">
      <alignment/>
      <protection/>
    </xf>
    <xf numFmtId="167" fontId="0" fillId="0" borderId="0" xfId="60" applyNumberFormat="1" applyBorder="1">
      <alignment/>
      <protection/>
    </xf>
    <xf numFmtId="167" fontId="0" fillId="0" borderId="0" xfId="61" applyNumberFormat="1" applyFill="1" applyBorder="1">
      <alignment/>
      <protection/>
    </xf>
    <xf numFmtId="167" fontId="0" fillId="0" borderId="0" xfId="62" applyNumberFormat="1" applyFill="1" applyBorder="1">
      <alignment/>
      <protection/>
    </xf>
    <xf numFmtId="167" fontId="0" fillId="0" borderId="0" xfId="63" applyNumberFormat="1" applyFill="1" applyBorder="1">
      <alignment/>
      <protection/>
    </xf>
    <xf numFmtId="167" fontId="0" fillId="0" borderId="0" xfId="64" applyNumberFormat="1" applyFill="1" applyBorder="1">
      <alignment/>
      <protection/>
    </xf>
    <xf numFmtId="167" fontId="0" fillId="0" borderId="0" xfId="65" applyNumberFormat="1" applyFill="1" applyBorder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8</xdr:col>
      <xdr:colOff>238125</xdr:colOff>
      <xdr:row>21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52400"/>
          <a:ext cx="4867275" cy="3390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Ecosystem N data: Zak et al. 2008 "SIMULATED ATMOSPHERIC NO3  DEPOSITION INCREASES SOIL ORGANIC MATTER BY SLOWING DECOMPOSITION" Ecological Applications 18:2016-2027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Collection Date: 2004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Contact: Donald Zak, University of Michigan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drzak@umich.edu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5" sqref="F34:F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8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3" max="3" width="13.57421875" style="0" customWidth="1"/>
    <col min="5" max="5" width="12.8515625" style="0" customWidth="1"/>
    <col min="6" max="6" width="13.7109375" style="0" customWidth="1"/>
    <col min="7" max="7" width="12.57421875" style="0" customWidth="1"/>
    <col min="8" max="8" width="12.140625" style="0" customWidth="1"/>
    <col min="9" max="9" width="9.57421875" style="0" bestFit="1" customWidth="1"/>
    <col min="11" max="11" width="12.7109375" style="0" customWidth="1"/>
    <col min="12" max="12" width="13.8515625" style="0" customWidth="1"/>
    <col min="13" max="13" width="16.00390625" style="0" customWidth="1"/>
    <col min="20" max="20" width="11.421875" style="0" customWidth="1"/>
    <col min="23" max="23" width="11.00390625" style="0" customWidth="1"/>
  </cols>
  <sheetData>
    <row r="1" spans="2:3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7" t="s">
        <v>4</v>
      </c>
      <c r="B2" s="8" t="s">
        <v>5</v>
      </c>
      <c r="C2" s="8" t="s">
        <v>30</v>
      </c>
      <c r="D2" s="8" t="s">
        <v>15</v>
      </c>
      <c r="E2" s="8" t="s">
        <v>12</v>
      </c>
      <c r="F2" s="8" t="s">
        <v>13</v>
      </c>
      <c r="G2" s="8" t="s">
        <v>16</v>
      </c>
      <c r="H2" s="8" t="s">
        <v>17</v>
      </c>
      <c r="I2" s="8" t="s">
        <v>24</v>
      </c>
      <c r="J2" s="1"/>
      <c r="K2" s="1"/>
      <c r="L2" s="1"/>
      <c r="M2" s="1"/>
      <c r="N2" s="8" t="s">
        <v>26</v>
      </c>
      <c r="O2" s="1"/>
      <c r="P2" s="8"/>
      <c r="Q2" s="8"/>
      <c r="R2" s="8"/>
      <c r="S2" s="8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2.75">
      <c r="B3" s="1"/>
      <c r="C3" s="1" t="s">
        <v>6</v>
      </c>
      <c r="D3" s="8" t="s">
        <v>9</v>
      </c>
      <c r="E3" s="8"/>
      <c r="F3" s="8"/>
      <c r="G3" s="8"/>
      <c r="H3" s="8"/>
      <c r="I3" s="8"/>
      <c r="J3" s="22"/>
      <c r="K3" s="23" t="s">
        <v>18</v>
      </c>
      <c r="L3" s="22"/>
      <c r="M3" s="22"/>
      <c r="N3" s="22"/>
      <c r="O3" s="22"/>
      <c r="P3" s="8"/>
      <c r="Q3" s="8"/>
      <c r="R3" s="8"/>
      <c r="S3" s="8"/>
      <c r="T3" s="8"/>
      <c r="U3" s="8"/>
      <c r="V3" s="22"/>
      <c r="W3" s="23"/>
      <c r="X3" s="22"/>
      <c r="Y3" s="22"/>
      <c r="Z3" s="1"/>
      <c r="AA3" s="1"/>
      <c r="AB3" s="1"/>
      <c r="AC3" s="1"/>
      <c r="AD3" s="1"/>
      <c r="AE3" s="1"/>
    </row>
    <row r="4" spans="1:31" ht="12.75">
      <c r="A4" s="1"/>
      <c r="B4" s="1"/>
      <c r="C4" s="1" t="s">
        <v>7</v>
      </c>
      <c r="D4" s="1"/>
      <c r="E4" s="1"/>
      <c r="F4" s="1"/>
      <c r="G4" s="1"/>
      <c r="H4" s="1"/>
      <c r="I4" s="24" t="s">
        <v>23</v>
      </c>
      <c r="J4" s="24" t="s">
        <v>22</v>
      </c>
      <c r="K4" s="24" t="s">
        <v>21</v>
      </c>
      <c r="L4" s="24" t="s">
        <v>20</v>
      </c>
      <c r="M4" s="24" t="s">
        <v>19</v>
      </c>
      <c r="N4" s="24"/>
      <c r="O4" s="24"/>
      <c r="P4" s="1"/>
      <c r="Q4" s="1"/>
      <c r="R4" s="1"/>
      <c r="S4" s="1"/>
      <c r="T4" s="1"/>
      <c r="U4" s="24"/>
      <c r="V4" s="24"/>
      <c r="W4" s="24"/>
      <c r="X4" s="24"/>
      <c r="Y4" s="24"/>
      <c r="Z4" s="1"/>
      <c r="AA4" s="1"/>
      <c r="AB4" s="1"/>
      <c r="AC4" s="2"/>
      <c r="AD4" s="1"/>
      <c r="AE4" s="1"/>
    </row>
    <row r="5" spans="1:31" ht="12.75">
      <c r="A5" s="1" t="s">
        <v>0</v>
      </c>
      <c r="B5" s="1">
        <v>1</v>
      </c>
      <c r="C5" s="1">
        <v>1</v>
      </c>
      <c r="D5" s="4">
        <v>333.3860477069109</v>
      </c>
      <c r="E5" s="33">
        <v>6820.363944222017</v>
      </c>
      <c r="F5" s="33">
        <v>19290.73135288589</v>
      </c>
      <c r="G5" s="33">
        <v>2304.172205554578</v>
      </c>
      <c r="H5" s="33">
        <v>5190.273134302136</v>
      </c>
      <c r="I5" s="25">
        <v>0</v>
      </c>
      <c r="J5" s="26">
        <v>157.307415</v>
      </c>
      <c r="K5" s="26">
        <v>111.51498599999996</v>
      </c>
      <c r="L5" s="26">
        <v>91.94251500000001</v>
      </c>
      <c r="M5" s="26">
        <v>300.962199</v>
      </c>
      <c r="N5" s="26">
        <f>SUM(D5:M5)</f>
        <v>34600.65379967154</v>
      </c>
      <c r="O5" s="22"/>
      <c r="P5" s="4"/>
      <c r="Q5" s="4"/>
      <c r="R5" s="4"/>
      <c r="S5" s="4"/>
      <c r="T5" s="4"/>
      <c r="U5" s="1"/>
      <c r="V5" s="4"/>
      <c r="W5" s="4"/>
      <c r="X5" s="4"/>
      <c r="Y5" s="4"/>
      <c r="Z5" s="1"/>
      <c r="AA5" s="1"/>
      <c r="AB5" s="1"/>
      <c r="AC5" s="2"/>
      <c r="AD5" s="1"/>
      <c r="AE5" s="1"/>
    </row>
    <row r="6" spans="1:33" ht="12.75">
      <c r="A6" s="1" t="s">
        <v>0</v>
      </c>
      <c r="B6" s="1">
        <v>2</v>
      </c>
      <c r="C6" s="1">
        <v>1</v>
      </c>
      <c r="D6" s="4">
        <v>424.0623443490222</v>
      </c>
      <c r="E6" s="34">
        <v>6907.499105970239</v>
      </c>
      <c r="F6" s="34">
        <v>18562.26445699973</v>
      </c>
      <c r="G6" s="34">
        <v>2193.706971737172</v>
      </c>
      <c r="H6" s="34">
        <v>4975.716399737409</v>
      </c>
      <c r="I6" s="26">
        <v>747.622349</v>
      </c>
      <c r="J6" s="26">
        <v>149.212856</v>
      </c>
      <c r="K6" s="26">
        <v>53.17167399999999</v>
      </c>
      <c r="L6" s="26">
        <v>55.95893199999999</v>
      </c>
      <c r="M6" s="26">
        <v>502.7596781999999</v>
      </c>
      <c r="N6" s="26">
        <f aca="true" t="shared" si="0" ref="N6:N28">SUM(D6:M6)</f>
        <v>34571.97476799356</v>
      </c>
      <c r="O6" s="27"/>
      <c r="P6" s="4"/>
      <c r="Q6" s="4"/>
      <c r="R6" s="4"/>
      <c r="S6" s="4"/>
      <c r="T6" s="4"/>
      <c r="U6" s="1"/>
      <c r="V6" s="4"/>
      <c r="W6" s="4"/>
      <c r="X6" s="4"/>
      <c r="Y6" s="4"/>
      <c r="Z6" s="1"/>
      <c r="AA6" s="1"/>
      <c r="AB6" s="1"/>
      <c r="AC6" s="2"/>
      <c r="AD6" s="1"/>
      <c r="AE6" s="1"/>
      <c r="AF6" s="1"/>
      <c r="AG6" s="1"/>
    </row>
    <row r="7" spans="1:33" ht="12.75">
      <c r="A7" s="1" t="s">
        <v>0</v>
      </c>
      <c r="B7" s="1">
        <v>3</v>
      </c>
      <c r="C7" s="1">
        <v>1</v>
      </c>
      <c r="D7" s="4">
        <v>351.76179223975925</v>
      </c>
      <c r="E7" s="35">
        <v>5438.038739368876</v>
      </c>
      <c r="F7" s="35">
        <v>16440.92508316621</v>
      </c>
      <c r="G7" s="35">
        <v>2027.518580058191</v>
      </c>
      <c r="H7" s="35">
        <v>4687.177254067829</v>
      </c>
      <c r="I7" s="25">
        <v>0</v>
      </c>
      <c r="J7" s="26">
        <v>61.665</v>
      </c>
      <c r="K7" s="26">
        <v>53.611551</v>
      </c>
      <c r="L7" s="26">
        <v>98.17068</v>
      </c>
      <c r="M7" s="26">
        <v>326.6758873499999</v>
      </c>
      <c r="N7" s="26">
        <f t="shared" si="0"/>
        <v>29485.544567250865</v>
      </c>
      <c r="O7" s="22"/>
      <c r="P7" s="4"/>
      <c r="Q7" s="4"/>
      <c r="R7" s="4"/>
      <c r="S7" s="4"/>
      <c r="T7" s="4"/>
      <c r="U7" s="1"/>
      <c r="V7" s="4"/>
      <c r="W7" s="4"/>
      <c r="X7" s="4"/>
      <c r="Y7" s="4"/>
      <c r="Z7" s="1"/>
      <c r="AA7" s="1"/>
      <c r="AB7" s="1"/>
      <c r="AC7" s="2"/>
      <c r="AD7" s="1"/>
      <c r="AE7" s="1"/>
      <c r="AF7" s="1"/>
      <c r="AG7" s="1"/>
    </row>
    <row r="8" spans="1:33" ht="12.75">
      <c r="A8" s="1" t="s">
        <v>0</v>
      </c>
      <c r="B8" s="1">
        <v>4</v>
      </c>
      <c r="C8" s="3">
        <v>2</v>
      </c>
      <c r="D8" s="4">
        <v>379.5744674026812</v>
      </c>
      <c r="E8" s="36">
        <v>6080.571203289399</v>
      </c>
      <c r="F8" s="36">
        <v>18714.29787562407</v>
      </c>
      <c r="G8" s="36">
        <v>2264.9959967666086</v>
      </c>
      <c r="H8" s="36">
        <v>5155.727285044003</v>
      </c>
      <c r="I8" s="26">
        <v>253.788474</v>
      </c>
      <c r="J8" s="26">
        <v>86.18711499999999</v>
      </c>
      <c r="K8" s="26">
        <v>52.78935100000001</v>
      </c>
      <c r="L8" s="26">
        <v>59.30939700000001</v>
      </c>
      <c r="M8" s="26">
        <v>238.38126819999997</v>
      </c>
      <c r="N8" s="26">
        <f t="shared" si="0"/>
        <v>33285.62243332675</v>
      </c>
      <c r="O8" s="22"/>
      <c r="P8" s="4"/>
      <c r="Q8" s="4"/>
      <c r="R8" s="4"/>
      <c r="S8" s="4"/>
      <c r="T8" s="4"/>
      <c r="U8" s="4"/>
      <c r="V8" s="4"/>
      <c r="W8" s="4"/>
      <c r="X8" s="4"/>
      <c r="Y8" s="4"/>
      <c r="Z8" s="1"/>
      <c r="AA8" s="1"/>
      <c r="AB8" s="1"/>
      <c r="AC8" s="2"/>
      <c r="AD8" s="1"/>
      <c r="AE8" s="1"/>
      <c r="AF8" s="1"/>
      <c r="AG8" s="1"/>
    </row>
    <row r="9" spans="1:33" ht="12.75">
      <c r="A9" s="1" t="s">
        <v>0</v>
      </c>
      <c r="B9" s="1">
        <v>5</v>
      </c>
      <c r="C9" s="3">
        <v>2</v>
      </c>
      <c r="D9" s="4">
        <v>389.6015763026673</v>
      </c>
      <c r="E9" s="37">
        <v>5984.953412877515</v>
      </c>
      <c r="F9" s="37">
        <v>18319.154793217513</v>
      </c>
      <c r="G9" s="37">
        <v>2215.976070452323</v>
      </c>
      <c r="H9" s="37">
        <v>5042.126051684384</v>
      </c>
      <c r="I9" s="26">
        <v>131.046347</v>
      </c>
      <c r="J9" s="26">
        <v>119.29710900000002</v>
      </c>
      <c r="K9" s="26">
        <v>104.587951</v>
      </c>
      <c r="L9" s="26">
        <v>59.32995199999999</v>
      </c>
      <c r="M9" s="26">
        <v>385.4798369</v>
      </c>
      <c r="N9" s="26">
        <f t="shared" si="0"/>
        <v>32751.5531004344</v>
      </c>
      <c r="O9" s="22"/>
      <c r="P9" s="4"/>
      <c r="Q9" s="4"/>
      <c r="R9" s="4"/>
      <c r="S9" s="4"/>
      <c r="T9" s="4"/>
      <c r="U9" s="4"/>
      <c r="V9" s="4"/>
      <c r="W9" s="4"/>
      <c r="X9" s="4"/>
      <c r="Y9" s="4"/>
      <c r="Z9" s="1"/>
      <c r="AA9" s="1"/>
      <c r="AB9" s="1"/>
      <c r="AC9" s="2"/>
      <c r="AD9" s="1"/>
      <c r="AE9" s="1"/>
      <c r="AF9" s="1"/>
      <c r="AG9" s="1"/>
    </row>
    <row r="10" spans="1:33" ht="12.75">
      <c r="A10" s="1" t="s">
        <v>0</v>
      </c>
      <c r="B10" s="1">
        <v>6</v>
      </c>
      <c r="C10" s="3">
        <v>2</v>
      </c>
      <c r="D10" s="4">
        <v>367.836338961796</v>
      </c>
      <c r="E10" s="38">
        <v>5352.591769841271</v>
      </c>
      <c r="F10" s="38">
        <v>18184.014971631885</v>
      </c>
      <c r="G10" s="38">
        <v>2254.841467817887</v>
      </c>
      <c r="H10" s="38">
        <v>5206.0245687901115</v>
      </c>
      <c r="I10" s="26">
        <v>50.339195</v>
      </c>
      <c r="J10" s="26">
        <v>109.073052</v>
      </c>
      <c r="K10" s="26">
        <v>57.12645599999999</v>
      </c>
      <c r="L10" s="26">
        <v>89.019594</v>
      </c>
      <c r="M10" s="26">
        <v>374.9182668</v>
      </c>
      <c r="N10" s="26">
        <f t="shared" si="0"/>
        <v>32045.785680842957</v>
      </c>
      <c r="O10" s="22"/>
      <c r="P10" s="4"/>
      <c r="Q10" s="4"/>
      <c r="R10" s="4"/>
      <c r="S10" s="4"/>
      <c r="T10" s="4"/>
      <c r="U10" s="4"/>
      <c r="V10" s="4"/>
      <c r="W10" s="4"/>
      <c r="X10" s="4"/>
      <c r="Y10" s="4"/>
      <c r="Z10" s="1"/>
      <c r="AA10" s="1"/>
      <c r="AB10" s="1"/>
      <c r="AC10" s="2"/>
      <c r="AD10" s="1"/>
      <c r="AE10" s="1"/>
      <c r="AF10" s="1"/>
      <c r="AG10" s="1"/>
    </row>
    <row r="11" spans="1:33" ht="12.75">
      <c r="A11" s="1" t="s">
        <v>1</v>
      </c>
      <c r="B11" s="1">
        <v>1</v>
      </c>
      <c r="C11" s="1">
        <v>1</v>
      </c>
      <c r="D11" s="4">
        <v>465.4809421494753</v>
      </c>
      <c r="E11" s="39">
        <v>6035.9782124895955</v>
      </c>
      <c r="F11" s="39">
        <v>17901.81811720723</v>
      </c>
      <c r="G11" s="39">
        <v>2155.4831130387347</v>
      </c>
      <c r="H11" s="39">
        <v>4887.200696848887</v>
      </c>
      <c r="I11" s="25">
        <v>0</v>
      </c>
      <c r="J11" s="26">
        <v>68.994913</v>
      </c>
      <c r="K11" s="26">
        <v>35.112050999999994</v>
      </c>
      <c r="L11" s="26">
        <v>47.132615</v>
      </c>
      <c r="M11" s="26">
        <v>304.5807011999999</v>
      </c>
      <c r="N11" s="26">
        <f t="shared" si="0"/>
        <v>31901.78136193392</v>
      </c>
      <c r="O11" s="22"/>
      <c r="P11" s="4"/>
      <c r="Q11" s="4"/>
      <c r="R11" s="4"/>
      <c r="S11" s="4"/>
      <c r="T11" s="4"/>
      <c r="U11" s="1"/>
      <c r="V11" s="4"/>
      <c r="W11" s="4"/>
      <c r="X11" s="4"/>
      <c r="Y11" s="4"/>
      <c r="Z11" s="1"/>
      <c r="AA11" s="1"/>
      <c r="AB11" s="1"/>
      <c r="AC11" s="2"/>
      <c r="AD11" s="1"/>
      <c r="AE11" s="1"/>
      <c r="AF11" s="2"/>
      <c r="AG11" s="1"/>
    </row>
    <row r="12" spans="1:33" ht="12.75">
      <c r="A12" s="1" t="s">
        <v>1</v>
      </c>
      <c r="B12" s="1">
        <v>2</v>
      </c>
      <c r="C12" s="1">
        <v>1</v>
      </c>
      <c r="D12" s="4">
        <v>586.5137609978892</v>
      </c>
      <c r="E12" s="40">
        <v>6320.89639359252</v>
      </c>
      <c r="F12" s="40">
        <v>19461.861811723273</v>
      </c>
      <c r="G12" s="40">
        <v>2354.893702063062</v>
      </c>
      <c r="H12" s="40">
        <v>5358.857083303562</v>
      </c>
      <c r="I12" s="25">
        <v>0</v>
      </c>
      <c r="J12" s="26">
        <v>160.38655400000002</v>
      </c>
      <c r="K12" s="26">
        <v>136.57564200000002</v>
      </c>
      <c r="L12" s="26">
        <v>61.714332000000006</v>
      </c>
      <c r="M12" s="26">
        <v>288.83187129999993</v>
      </c>
      <c r="N12" s="26">
        <f t="shared" si="0"/>
        <v>34730.53115098031</v>
      </c>
      <c r="O12" s="22"/>
      <c r="P12" s="4"/>
      <c r="Q12" s="4"/>
      <c r="R12" s="4"/>
      <c r="S12" s="4"/>
      <c r="T12" s="4"/>
      <c r="U12" s="1"/>
      <c r="V12" s="4"/>
      <c r="W12" s="4"/>
      <c r="X12" s="4"/>
      <c r="Y12" s="4"/>
      <c r="Z12" s="1"/>
      <c r="AA12" s="1"/>
      <c r="AB12" s="1"/>
      <c r="AC12" s="2"/>
      <c r="AD12" s="1"/>
      <c r="AE12" s="1"/>
      <c r="AF12" s="2"/>
      <c r="AG12" s="1"/>
    </row>
    <row r="13" spans="1:33" ht="12.75">
      <c r="A13" s="1" t="s">
        <v>1</v>
      </c>
      <c r="B13" s="1">
        <v>3</v>
      </c>
      <c r="C13" s="1">
        <v>1</v>
      </c>
      <c r="D13" s="4">
        <v>334.0422033737538</v>
      </c>
      <c r="E13" s="41">
        <v>4954.279456468478</v>
      </c>
      <c r="F13" s="41">
        <v>16279.794770679946</v>
      </c>
      <c r="G13" s="41">
        <v>1996.4615280249172</v>
      </c>
      <c r="H13" s="41">
        <v>4595.519443455104</v>
      </c>
      <c r="I13" s="26">
        <v>97.352591</v>
      </c>
      <c r="J13" s="26">
        <v>69.57867499999999</v>
      </c>
      <c r="K13" s="26">
        <v>64.065824</v>
      </c>
      <c r="L13" s="26">
        <v>46.437856</v>
      </c>
      <c r="M13" s="26">
        <v>297.82550599999996</v>
      </c>
      <c r="N13" s="26">
        <f t="shared" si="0"/>
        <v>28735.357854002203</v>
      </c>
      <c r="O13" s="22"/>
      <c r="P13" s="4"/>
      <c r="Q13" s="4"/>
      <c r="R13" s="4"/>
      <c r="S13" s="4"/>
      <c r="T13" s="4"/>
      <c r="U13" s="1"/>
      <c r="V13" s="4"/>
      <c r="W13" s="4"/>
      <c r="X13" s="4"/>
      <c r="Y13" s="4"/>
      <c r="Z13" s="1"/>
      <c r="AA13" s="1"/>
      <c r="AB13" s="1"/>
      <c r="AC13" s="2"/>
      <c r="AD13" s="1"/>
      <c r="AE13" s="1"/>
      <c r="AF13" s="2"/>
      <c r="AG13" s="1"/>
    </row>
    <row r="14" spans="1:33" ht="12.75">
      <c r="A14" s="1" t="s">
        <v>1</v>
      </c>
      <c r="B14" s="1">
        <v>4</v>
      </c>
      <c r="C14" s="3">
        <v>2</v>
      </c>
      <c r="D14" s="4">
        <v>462.7953726531385</v>
      </c>
      <c r="E14" s="42">
        <v>6595.038512864231</v>
      </c>
      <c r="F14" s="42">
        <v>19975.037627065667</v>
      </c>
      <c r="G14" s="42">
        <v>2411.6687677856276</v>
      </c>
      <c r="H14" s="42">
        <v>5479.1876947915</v>
      </c>
      <c r="I14" s="26">
        <v>281.07729199999994</v>
      </c>
      <c r="J14" s="26">
        <v>68.509815</v>
      </c>
      <c r="K14" s="26">
        <v>55.070955999999995</v>
      </c>
      <c r="L14" s="26">
        <v>48.47280099999999</v>
      </c>
      <c r="M14" s="26">
        <v>331.41196490000004</v>
      </c>
      <c r="N14" s="26">
        <f t="shared" si="0"/>
        <v>35708.270804060165</v>
      </c>
      <c r="O14" s="22"/>
      <c r="P14" s="4"/>
      <c r="Q14" s="4"/>
      <c r="R14" s="4"/>
      <c r="S14" s="4"/>
      <c r="T14" s="4"/>
      <c r="U14" s="4"/>
      <c r="V14" s="4"/>
      <c r="W14" s="4"/>
      <c r="X14" s="4"/>
      <c r="Y14" s="4"/>
      <c r="Z14" s="1"/>
      <c r="AA14" s="1"/>
      <c r="AB14" s="1"/>
      <c r="AC14" s="2"/>
      <c r="AD14" s="1"/>
      <c r="AE14" s="1"/>
      <c r="AF14" s="2"/>
      <c r="AG14" s="1"/>
    </row>
    <row r="15" spans="1:33" ht="12.75">
      <c r="A15" s="1" t="s">
        <v>1</v>
      </c>
      <c r="B15" s="1">
        <v>5</v>
      </c>
      <c r="C15" s="3">
        <v>2</v>
      </c>
      <c r="D15" s="4">
        <v>526.5332806091646</v>
      </c>
      <c r="E15" s="43">
        <v>7116.123292327047</v>
      </c>
      <c r="F15" s="43">
        <v>20032.18316532581</v>
      </c>
      <c r="G15" s="43">
        <v>2396.897581119532</v>
      </c>
      <c r="H15" s="43">
        <v>5409.246163675743</v>
      </c>
      <c r="I15" s="26">
        <v>203.276617</v>
      </c>
      <c r="J15" s="26">
        <v>132.731857</v>
      </c>
      <c r="K15" s="26">
        <v>137.29095600000002</v>
      </c>
      <c r="L15" s="26">
        <v>88.69893599999997</v>
      </c>
      <c r="M15" s="26">
        <v>337.7725041</v>
      </c>
      <c r="N15" s="26">
        <f t="shared" si="0"/>
        <v>36380.754353157296</v>
      </c>
      <c r="O15" s="22"/>
      <c r="P15" s="4"/>
      <c r="Q15" s="4"/>
      <c r="R15" s="4"/>
      <c r="S15" s="4"/>
      <c r="T15" s="4"/>
      <c r="U15" s="4"/>
      <c r="V15" s="4"/>
      <c r="W15" s="4"/>
      <c r="X15" s="4"/>
      <c r="Y15" s="4"/>
      <c r="Z15" s="1"/>
      <c r="AA15" s="1"/>
      <c r="AB15" s="1"/>
      <c r="AC15" s="2"/>
      <c r="AD15" s="1"/>
      <c r="AE15" s="1"/>
      <c r="AF15" s="2"/>
      <c r="AG15" s="1"/>
    </row>
    <row r="16" spans="1:33" ht="12.75">
      <c r="A16" s="1" t="s">
        <v>1</v>
      </c>
      <c r="B16" s="1">
        <v>6</v>
      </c>
      <c r="C16" s="3">
        <v>2</v>
      </c>
      <c r="D16" s="4">
        <v>532.9671877375616</v>
      </c>
      <c r="E16" s="44">
        <v>6409.268708501905</v>
      </c>
      <c r="F16" s="44">
        <v>19364.115463601927</v>
      </c>
      <c r="G16" s="44">
        <v>2333.951104732989</v>
      </c>
      <c r="H16" s="44">
        <v>5293.723222249601</v>
      </c>
      <c r="I16" s="25">
        <v>0</v>
      </c>
      <c r="J16" s="26">
        <v>120.855178</v>
      </c>
      <c r="K16" s="26">
        <v>32.04113400000001</v>
      </c>
      <c r="L16" s="26">
        <v>69.500566</v>
      </c>
      <c r="M16" s="26">
        <v>451.1645727</v>
      </c>
      <c r="N16" s="26">
        <f t="shared" si="0"/>
        <v>34607.58713752398</v>
      </c>
      <c r="O16" s="22"/>
      <c r="P16" s="4"/>
      <c r="Q16" s="4"/>
      <c r="R16" s="4"/>
      <c r="S16" s="4"/>
      <c r="T16" s="4"/>
      <c r="U16" s="4"/>
      <c r="V16" s="4"/>
      <c r="W16" s="4"/>
      <c r="X16" s="4"/>
      <c r="Y16" s="4"/>
      <c r="Z16" s="1"/>
      <c r="AA16" s="1"/>
      <c r="AB16" s="1"/>
      <c r="AC16" s="2"/>
      <c r="AD16" s="1"/>
      <c r="AE16" s="1"/>
      <c r="AF16" s="2"/>
      <c r="AG16" s="1"/>
    </row>
    <row r="17" spans="1:33" ht="12.75">
      <c r="A17" s="1" t="s">
        <v>2</v>
      </c>
      <c r="B17" s="1">
        <v>1</v>
      </c>
      <c r="C17" s="1">
        <v>1</v>
      </c>
      <c r="D17" s="4">
        <v>349.7702981448852</v>
      </c>
      <c r="E17" s="45">
        <v>4170.200660790614</v>
      </c>
      <c r="F17" s="45">
        <v>14158.694072828246</v>
      </c>
      <c r="G17" s="45">
        <v>1744.887387543089</v>
      </c>
      <c r="H17" s="45">
        <v>4032.008698588103</v>
      </c>
      <c r="I17" s="26">
        <v>289.430844</v>
      </c>
      <c r="J17" s="26">
        <v>29.923969</v>
      </c>
      <c r="K17" s="26">
        <v>42.43785299999999</v>
      </c>
      <c r="L17" s="26">
        <v>41.336104999999996</v>
      </c>
      <c r="M17" s="26">
        <v>291.17226360000006</v>
      </c>
      <c r="N17" s="26">
        <f t="shared" si="0"/>
        <v>25149.862152494934</v>
      </c>
      <c r="O17" s="22"/>
      <c r="P17" s="4"/>
      <c r="Q17" s="4"/>
      <c r="R17" s="4"/>
      <c r="S17" s="4"/>
      <c r="T17" s="4"/>
      <c r="U17" s="4"/>
      <c r="V17" s="4"/>
      <c r="W17" s="4"/>
      <c r="X17" s="4"/>
      <c r="Y17" s="4"/>
      <c r="Z17" s="1"/>
      <c r="AA17" s="1"/>
      <c r="AB17" s="1"/>
      <c r="AC17" s="2"/>
      <c r="AD17" s="1"/>
      <c r="AE17" s="1"/>
      <c r="AF17" s="2"/>
      <c r="AG17" s="1"/>
    </row>
    <row r="18" spans="1:33" ht="12.75">
      <c r="A18" s="1" t="s">
        <v>2</v>
      </c>
      <c r="B18" s="1">
        <v>2</v>
      </c>
      <c r="C18" s="1">
        <v>1</v>
      </c>
      <c r="D18" s="4">
        <v>379.37998470374845</v>
      </c>
      <c r="E18" s="46">
        <v>4322.1721514835035</v>
      </c>
      <c r="F18" s="46">
        <v>15014.018890480393</v>
      </c>
      <c r="G18" s="46">
        <v>1853.2027233207175</v>
      </c>
      <c r="H18" s="46">
        <v>4285.305821949813</v>
      </c>
      <c r="I18" s="25">
        <v>0</v>
      </c>
      <c r="J18" s="26">
        <v>28.049353000000004</v>
      </c>
      <c r="K18" s="26">
        <v>40.61668000000001</v>
      </c>
      <c r="L18" s="26">
        <v>46.82840099999998</v>
      </c>
      <c r="M18" s="26">
        <v>297.81933949999996</v>
      </c>
      <c r="N18" s="26">
        <f t="shared" si="0"/>
        <v>26267.393345438173</v>
      </c>
      <c r="O18" s="22"/>
      <c r="P18" s="4"/>
      <c r="Q18" s="4"/>
      <c r="R18" s="4"/>
      <c r="S18" s="4"/>
      <c r="T18" s="4"/>
      <c r="U18" s="4"/>
      <c r="V18" s="4"/>
      <c r="W18" s="4"/>
      <c r="X18" s="4"/>
      <c r="Y18" s="4"/>
      <c r="Z18" s="1"/>
      <c r="AA18" s="1"/>
      <c r="AB18" s="1"/>
      <c r="AC18" s="2"/>
      <c r="AD18" s="1"/>
      <c r="AE18" s="1"/>
      <c r="AF18" s="2"/>
      <c r="AG18" s="1"/>
    </row>
    <row r="19" spans="1:33" ht="12.75">
      <c r="A19" s="1" t="s">
        <v>2</v>
      </c>
      <c r="B19" s="1">
        <v>3</v>
      </c>
      <c r="C19" s="1">
        <v>1</v>
      </c>
      <c r="D19" s="4">
        <v>398.5146020695035</v>
      </c>
      <c r="E19" s="47">
        <v>5971.095475641157</v>
      </c>
      <c r="F19" s="47">
        <v>16954.11417453249</v>
      </c>
      <c r="G19" s="47">
        <v>2026.8214123995356</v>
      </c>
      <c r="H19" s="47">
        <v>4568.9652096709915</v>
      </c>
      <c r="I19" s="25">
        <v>0</v>
      </c>
      <c r="J19" s="26">
        <v>6.803704999999999</v>
      </c>
      <c r="K19" s="26">
        <v>36.028804</v>
      </c>
      <c r="L19" s="26">
        <v>42.774955000000006</v>
      </c>
      <c r="M19" s="26">
        <v>314.0051687</v>
      </c>
      <c r="N19" s="26">
        <f t="shared" si="0"/>
        <v>30319.123507013675</v>
      </c>
      <c r="O19" s="22"/>
      <c r="P19" s="4"/>
      <c r="Q19" s="4"/>
      <c r="R19" s="4"/>
      <c r="S19" s="4"/>
      <c r="T19" s="4"/>
      <c r="U19" s="4"/>
      <c r="V19" s="4"/>
      <c r="W19" s="4"/>
      <c r="X19" s="4"/>
      <c r="Y19" s="4"/>
      <c r="Z19" s="1"/>
      <c r="AA19" s="1"/>
      <c r="AB19" s="1"/>
      <c r="AC19" s="2"/>
      <c r="AD19" s="1"/>
      <c r="AE19" s="1"/>
      <c r="AF19" s="2"/>
      <c r="AG19" s="1"/>
    </row>
    <row r="20" spans="1:33" ht="12.75">
      <c r="A20" s="1" t="s">
        <v>2</v>
      </c>
      <c r="B20" s="1">
        <v>4</v>
      </c>
      <c r="C20" s="3">
        <v>2</v>
      </c>
      <c r="D20" s="4">
        <v>430.0127775760936</v>
      </c>
      <c r="E20" s="48">
        <v>5451.694468751017</v>
      </c>
      <c r="F20" s="48">
        <v>17782.37159396267</v>
      </c>
      <c r="G20" s="48">
        <v>2172.5401345347937</v>
      </c>
      <c r="H20" s="48">
        <v>4982.905609293336</v>
      </c>
      <c r="I20" s="25">
        <v>0</v>
      </c>
      <c r="J20" s="26">
        <v>53.66499399999999</v>
      </c>
      <c r="K20" s="26">
        <v>49.792432</v>
      </c>
      <c r="L20" s="26">
        <v>52.476915</v>
      </c>
      <c r="M20" s="26">
        <v>307.65778470000004</v>
      </c>
      <c r="N20" s="26">
        <f t="shared" si="0"/>
        <v>31283.116709817907</v>
      </c>
      <c r="O20" s="22"/>
      <c r="P20" s="4"/>
      <c r="Q20" s="4"/>
      <c r="R20" s="4"/>
      <c r="S20" s="4"/>
      <c r="T20" s="4"/>
      <c r="U20" s="4"/>
      <c r="V20" s="4"/>
      <c r="W20" s="4"/>
      <c r="X20" s="4"/>
      <c r="Y20" s="4"/>
      <c r="Z20" s="1"/>
      <c r="AA20" s="1"/>
      <c r="AB20" s="1"/>
      <c r="AC20" s="2"/>
      <c r="AD20" s="1"/>
      <c r="AE20" s="1"/>
      <c r="AF20" s="2"/>
      <c r="AG20" s="1"/>
    </row>
    <row r="21" spans="1:33" ht="12.75">
      <c r="A21" s="1" t="s">
        <v>2</v>
      </c>
      <c r="B21" s="1">
        <v>5</v>
      </c>
      <c r="C21" s="3">
        <v>2</v>
      </c>
      <c r="D21" s="4">
        <v>386.54490230253543</v>
      </c>
      <c r="E21" s="49">
        <v>3549.8059923911355</v>
      </c>
      <c r="F21" s="49">
        <v>12001.35363395048</v>
      </c>
      <c r="G21" s="49">
        <v>1478.584397069246</v>
      </c>
      <c r="H21" s="49">
        <v>3416.309178726793</v>
      </c>
      <c r="I21" s="26">
        <v>80.382383</v>
      </c>
      <c r="J21" s="26">
        <v>128.859295</v>
      </c>
      <c r="K21" s="26">
        <v>18.256950999999997</v>
      </c>
      <c r="L21" s="26">
        <v>29.915746999999993</v>
      </c>
      <c r="M21" s="26">
        <v>297.4978592999999</v>
      </c>
      <c r="N21" s="26">
        <f t="shared" si="0"/>
        <v>21387.51033974019</v>
      </c>
      <c r="O21" s="22"/>
      <c r="P21" s="4"/>
      <c r="Q21" s="4"/>
      <c r="R21" s="4"/>
      <c r="S21" s="4"/>
      <c r="T21" s="4"/>
      <c r="U21" s="4"/>
      <c r="V21" s="4"/>
      <c r="W21" s="4"/>
      <c r="X21" s="4"/>
      <c r="Y21" s="4"/>
      <c r="Z21" s="1"/>
      <c r="AA21" s="1"/>
      <c r="AB21" s="1"/>
      <c r="AC21" s="2"/>
      <c r="AD21" s="1"/>
      <c r="AE21" s="1"/>
      <c r="AF21" s="1"/>
      <c r="AG21" s="1"/>
    </row>
    <row r="22" spans="1:31" ht="12.75">
      <c r="A22" s="1" t="s">
        <v>2</v>
      </c>
      <c r="B22" s="1">
        <v>6</v>
      </c>
      <c r="C22" s="3">
        <v>2</v>
      </c>
      <c r="D22" s="4">
        <v>378.63102245965786</v>
      </c>
      <c r="E22" s="50">
        <v>3355.578410968272</v>
      </c>
      <c r="F22" s="50">
        <v>11907.950942470665</v>
      </c>
      <c r="G22" s="50">
        <v>1477.793741577286</v>
      </c>
      <c r="H22" s="50">
        <v>3433.87558618613</v>
      </c>
      <c r="I22" s="26">
        <v>130.109039</v>
      </c>
      <c r="J22" s="26">
        <v>33.060662</v>
      </c>
      <c r="K22" s="26">
        <v>93.83768599999999</v>
      </c>
      <c r="L22" s="26">
        <v>48.020591</v>
      </c>
      <c r="M22" s="26">
        <v>299.66723399999995</v>
      </c>
      <c r="N22" s="26">
        <f t="shared" si="0"/>
        <v>21158.524915662012</v>
      </c>
      <c r="O22" s="22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  <c r="AA22" s="1"/>
      <c r="AB22" s="1"/>
      <c r="AC22" s="2"/>
      <c r="AD22" s="1"/>
      <c r="AE22" s="1"/>
    </row>
    <row r="23" spans="1:31" ht="12.75">
      <c r="A23" s="1" t="s">
        <v>3</v>
      </c>
      <c r="B23" s="1">
        <v>1</v>
      </c>
      <c r="C23" s="1">
        <v>1</v>
      </c>
      <c r="D23" s="4">
        <v>462.5903276683605</v>
      </c>
      <c r="E23" s="51">
        <v>5854.424443767758</v>
      </c>
      <c r="F23" s="51">
        <v>18230.606054960863</v>
      </c>
      <c r="G23" s="51">
        <v>2210.4939823945074</v>
      </c>
      <c r="H23" s="51">
        <v>5038.691886237675</v>
      </c>
      <c r="I23" s="26">
        <v>37.364879</v>
      </c>
      <c r="J23" s="26">
        <v>80.87570300000002</v>
      </c>
      <c r="K23" s="26">
        <v>57.253897</v>
      </c>
      <c r="L23" s="26">
        <v>45.98564600000001</v>
      </c>
      <c r="M23" s="26">
        <v>255.67460079999995</v>
      </c>
      <c r="N23" s="26">
        <f t="shared" si="0"/>
        <v>32273.961420829164</v>
      </c>
      <c r="O23" s="22"/>
      <c r="P23" s="4"/>
      <c r="Q23" s="4"/>
      <c r="R23" s="4"/>
      <c r="S23" s="4"/>
      <c r="T23" s="4"/>
      <c r="U23" s="4"/>
      <c r="V23" s="4"/>
      <c r="W23" s="4"/>
      <c r="X23" s="4"/>
      <c r="Y23" s="4"/>
      <c r="Z23" s="1"/>
      <c r="AA23" s="1"/>
      <c r="AB23" s="2"/>
      <c r="AC23" s="1"/>
      <c r="AD23" s="1"/>
      <c r="AE23" s="1"/>
    </row>
    <row r="24" spans="1:31" ht="12.75">
      <c r="A24" s="1" t="s">
        <v>3</v>
      </c>
      <c r="B24" s="1">
        <v>2</v>
      </c>
      <c r="C24" s="1">
        <v>1</v>
      </c>
      <c r="D24" s="4">
        <v>448.3625022667466</v>
      </c>
      <c r="E24" s="52">
        <v>4379.282906259928</v>
      </c>
      <c r="F24" s="52">
        <v>14790.027642016756</v>
      </c>
      <c r="G24" s="52">
        <v>1818.338038065208</v>
      </c>
      <c r="H24" s="52">
        <v>4192.018570669681</v>
      </c>
      <c r="I24" s="26">
        <v>30.795501000000005</v>
      </c>
      <c r="J24" s="26">
        <v>119.01756100000001</v>
      </c>
      <c r="K24" s="26">
        <v>49.862319000000014</v>
      </c>
      <c r="L24" s="26">
        <v>52.941458000000004</v>
      </c>
      <c r="M24" s="26">
        <v>198.2743522</v>
      </c>
      <c r="N24" s="26">
        <f t="shared" si="0"/>
        <v>26078.92085047832</v>
      </c>
      <c r="O24" s="22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  <c r="AA24" s="1"/>
      <c r="AB24" s="1"/>
      <c r="AC24" s="1"/>
      <c r="AD24" s="1"/>
      <c r="AE24" s="1"/>
    </row>
    <row r="25" spans="1:31" ht="12.75">
      <c r="A25" s="1" t="s">
        <v>3</v>
      </c>
      <c r="B25" s="1">
        <v>3</v>
      </c>
      <c r="C25" s="1">
        <v>1</v>
      </c>
      <c r="D25" s="4">
        <v>388.62994409374096</v>
      </c>
      <c r="E25" s="53">
        <v>5492.081286793849</v>
      </c>
      <c r="F25" s="53">
        <v>17311.45386448615</v>
      </c>
      <c r="G25" s="53">
        <v>2103.252797401674</v>
      </c>
      <c r="H25" s="53">
        <v>4802.675091686006</v>
      </c>
      <c r="I25" s="26">
        <v>71.884946</v>
      </c>
      <c r="J25" s="26">
        <v>23.354591000000003</v>
      </c>
      <c r="K25" s="26">
        <v>35.576594</v>
      </c>
      <c r="L25" s="26">
        <v>50.15008899999999</v>
      </c>
      <c r="M25" s="26">
        <v>198.4449587</v>
      </c>
      <c r="N25" s="26">
        <f t="shared" si="0"/>
        <v>30477.50416316142</v>
      </c>
      <c r="O25" s="22"/>
      <c r="P25" s="1"/>
      <c r="Q25" s="1"/>
      <c r="R25" s="1"/>
      <c r="S25" s="1"/>
      <c r="T25" s="4"/>
      <c r="U25" s="4"/>
      <c r="V25" s="4"/>
      <c r="W25" s="4"/>
      <c r="X25" s="4"/>
      <c r="Y25" s="4"/>
      <c r="Z25" s="1"/>
      <c r="AA25" s="1"/>
      <c r="AB25" s="1"/>
      <c r="AC25" s="1"/>
      <c r="AD25" s="1"/>
      <c r="AE25" s="1"/>
    </row>
    <row r="26" spans="1:31" ht="12.75">
      <c r="A26" s="1" t="s">
        <v>3</v>
      </c>
      <c r="B26" s="1">
        <v>4</v>
      </c>
      <c r="C26" s="3">
        <v>2</v>
      </c>
      <c r="D26" s="4">
        <v>469.96259792072414</v>
      </c>
      <c r="E26" s="54">
        <v>4300.0691019890655</v>
      </c>
      <c r="F26" s="54">
        <v>14940.731908435282</v>
      </c>
      <c r="G26" s="54">
        <v>1847.9963096476915</v>
      </c>
      <c r="H26" s="54">
        <v>4282.41444458332</v>
      </c>
      <c r="I26" s="26">
        <v>7.235359999999997</v>
      </c>
      <c r="J26" s="26">
        <v>88.99492799999999</v>
      </c>
      <c r="K26" s="26">
        <v>48.534465999999995</v>
      </c>
      <c r="L26" s="26">
        <v>42.30219</v>
      </c>
      <c r="M26" s="26">
        <v>176.0317867</v>
      </c>
      <c r="N26" s="26">
        <f t="shared" si="0"/>
        <v>26204.273093276082</v>
      </c>
      <c r="O26" s="22"/>
      <c r="P26" s="1"/>
      <c r="Q26" s="1"/>
      <c r="R26" s="1"/>
      <c r="S26" s="1"/>
      <c r="T26" s="4"/>
      <c r="U26" s="4"/>
      <c r="V26" s="4"/>
      <c r="W26" s="4"/>
      <c r="X26" s="4"/>
      <c r="Y26" s="4"/>
      <c r="Z26" s="1"/>
      <c r="AA26" s="1"/>
      <c r="AB26" s="1"/>
      <c r="AC26" s="1"/>
      <c r="AD26" s="1"/>
      <c r="AE26" s="1"/>
    </row>
    <row r="27" spans="1:31" ht="12.75">
      <c r="A27" s="1" t="s">
        <v>3</v>
      </c>
      <c r="B27" s="1">
        <v>5</v>
      </c>
      <c r="C27" s="3">
        <v>2</v>
      </c>
      <c r="D27" s="4">
        <v>495.7471858033134</v>
      </c>
      <c r="E27" s="55">
        <v>5037.184110272997</v>
      </c>
      <c r="F27" s="55">
        <v>16088.332661223312</v>
      </c>
      <c r="G27" s="55">
        <v>1959.5864299795564</v>
      </c>
      <c r="H27" s="55">
        <v>4483.698954443551</v>
      </c>
      <c r="I27" s="26">
        <v>595.8853389999999</v>
      </c>
      <c r="J27" s="26">
        <v>63.790386999999996</v>
      </c>
      <c r="K27" s="26">
        <v>18.080178000000007</v>
      </c>
      <c r="L27" s="26">
        <v>44.63723800000001</v>
      </c>
      <c r="M27" s="26">
        <v>148.8728763</v>
      </c>
      <c r="N27" s="26">
        <f t="shared" si="0"/>
        <v>28935.815360022734</v>
      </c>
      <c r="O27" s="22"/>
      <c r="P27" s="1"/>
      <c r="Q27" s="1"/>
      <c r="R27" s="1"/>
      <c r="S27" s="1"/>
      <c r="T27" s="4"/>
      <c r="U27" s="4"/>
      <c r="V27" s="4"/>
      <c r="W27" s="4"/>
      <c r="X27" s="4"/>
      <c r="Y27" s="4"/>
      <c r="Z27" s="1"/>
      <c r="AA27" s="1"/>
      <c r="AB27" s="1"/>
      <c r="AC27" s="1"/>
      <c r="AD27" s="1"/>
      <c r="AE27" s="1"/>
    </row>
    <row r="28" spans="1:31" ht="12.75">
      <c r="A28" s="1" t="s">
        <v>3</v>
      </c>
      <c r="B28" s="1">
        <v>6</v>
      </c>
      <c r="C28" s="3">
        <v>2</v>
      </c>
      <c r="D28" s="4">
        <v>331.1512418627709</v>
      </c>
      <c r="E28" s="56">
        <v>4891.6232915353075</v>
      </c>
      <c r="F28" s="56">
        <v>16069.870381678886</v>
      </c>
      <c r="G28" s="56">
        <v>1966.2075469474344</v>
      </c>
      <c r="H28" s="56">
        <v>4515.133407761957</v>
      </c>
      <c r="I28" s="25">
        <v>0</v>
      </c>
      <c r="J28" s="26">
        <v>38.87772700000001</v>
      </c>
      <c r="K28" s="26">
        <v>75.21896699999999</v>
      </c>
      <c r="L28" s="26">
        <v>34.86950199999999</v>
      </c>
      <c r="M28" s="26">
        <v>95.3858886</v>
      </c>
      <c r="N28" s="26">
        <f t="shared" si="0"/>
        <v>28018.337954386356</v>
      </c>
      <c r="O28" s="22"/>
      <c r="P28" s="1"/>
      <c r="Q28" s="1"/>
      <c r="R28" s="1"/>
      <c r="S28" s="1"/>
      <c r="T28" s="4"/>
      <c r="U28" s="1"/>
      <c r="V28" s="2"/>
      <c r="W28" s="1"/>
      <c r="X28" s="1"/>
      <c r="Y28" s="4"/>
      <c r="Z28" s="1"/>
      <c r="AA28" s="1"/>
      <c r="AB28" s="1"/>
      <c r="AC28" s="1"/>
      <c r="AD28" s="1"/>
      <c r="AE28" s="1"/>
    </row>
    <row r="29" spans="1:32" ht="12.75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8"/>
      <c r="O30" s="8"/>
      <c r="P30" s="1"/>
      <c r="Q30" s="1"/>
      <c r="R30" s="1"/>
      <c r="S30" s="2"/>
      <c r="T30" s="1"/>
      <c r="U30" s="1"/>
      <c r="V30" s="1"/>
      <c r="W30" s="8"/>
      <c r="X30" s="8"/>
      <c r="Y30" s="8"/>
      <c r="Z30" s="8"/>
      <c r="AA30" s="8"/>
      <c r="AB30" s="8"/>
      <c r="AC30" s="1"/>
      <c r="AD30" s="1"/>
      <c r="AE30" s="1"/>
      <c r="AF30" s="1"/>
    </row>
    <row r="31" spans="1:32" ht="12.75">
      <c r="A31" s="7" t="s">
        <v>4</v>
      </c>
      <c r="B31" s="8" t="s">
        <v>5</v>
      </c>
      <c r="C31" s="8" t="s">
        <v>30</v>
      </c>
      <c r="D31" s="8" t="s">
        <v>8</v>
      </c>
      <c r="E31" s="8" t="s">
        <v>14</v>
      </c>
      <c r="F31" s="8" t="s">
        <v>13</v>
      </c>
      <c r="G31" s="8" t="s">
        <v>16</v>
      </c>
      <c r="H31" s="8" t="s">
        <v>17</v>
      </c>
      <c r="I31" s="8" t="s">
        <v>24</v>
      </c>
      <c r="J31" s="1"/>
      <c r="K31" s="1"/>
      <c r="L31" s="1"/>
      <c r="M31" s="1"/>
      <c r="N31" s="16"/>
      <c r="O31" s="19"/>
      <c r="P31" s="1"/>
      <c r="Q31" s="1"/>
      <c r="R31" s="1"/>
      <c r="S31" s="1"/>
      <c r="T31" s="1"/>
      <c r="U31" s="8"/>
      <c r="V31" s="8"/>
      <c r="W31" s="8"/>
      <c r="X31" s="20"/>
      <c r="Y31" s="20"/>
      <c r="Z31" s="16"/>
      <c r="AA31" s="19"/>
      <c r="AB31" s="20"/>
      <c r="AC31" s="1"/>
      <c r="AD31" s="1"/>
      <c r="AE31" s="1"/>
      <c r="AF31" s="1"/>
    </row>
    <row r="32" spans="2:32" ht="12.75">
      <c r="B32" s="1"/>
      <c r="C32" s="1" t="s">
        <v>6</v>
      </c>
      <c r="D32" s="8" t="s">
        <v>11</v>
      </c>
      <c r="E32" s="8" t="s">
        <v>11</v>
      </c>
      <c r="F32" s="8" t="s">
        <v>11</v>
      </c>
      <c r="G32" s="8" t="s">
        <v>11</v>
      </c>
      <c r="H32" s="8" t="s">
        <v>11</v>
      </c>
      <c r="I32" s="8"/>
      <c r="J32" s="22"/>
      <c r="K32" s="23" t="s">
        <v>18</v>
      </c>
      <c r="L32" s="22"/>
      <c r="M32" s="22"/>
      <c r="N32" s="17"/>
      <c r="O32" s="18"/>
      <c r="P32" s="1"/>
      <c r="Q32" s="1"/>
      <c r="R32" s="1"/>
      <c r="S32" s="2"/>
      <c r="T32" s="1"/>
      <c r="U32" s="17"/>
      <c r="V32" s="17"/>
      <c r="W32" s="8"/>
      <c r="X32" s="8"/>
      <c r="Y32" s="8"/>
      <c r="Z32" s="8"/>
      <c r="AA32" s="8"/>
      <c r="AB32" s="8"/>
      <c r="AC32" s="1"/>
      <c r="AD32" s="1"/>
      <c r="AE32" s="1"/>
      <c r="AF32" s="1"/>
    </row>
    <row r="33" spans="1:32" ht="12.75">
      <c r="A33" s="1"/>
      <c r="B33" s="1"/>
      <c r="C33" s="1" t="s">
        <v>7</v>
      </c>
      <c r="D33" s="1"/>
      <c r="E33" s="1"/>
      <c r="F33" s="1"/>
      <c r="G33" s="1"/>
      <c r="H33" s="1"/>
      <c r="I33" s="24" t="s">
        <v>23</v>
      </c>
      <c r="J33" s="24" t="s">
        <v>22</v>
      </c>
      <c r="K33" s="24" t="s">
        <v>21</v>
      </c>
      <c r="L33" s="24" t="s">
        <v>20</v>
      </c>
      <c r="M33" s="24" t="s">
        <v>19</v>
      </c>
      <c r="N33" s="1"/>
      <c r="O33" s="1"/>
      <c r="P33" s="1"/>
      <c r="Q33" s="1"/>
      <c r="R33" s="1"/>
      <c r="S33" s="2"/>
      <c r="T33" s="1"/>
      <c r="U33" s="8"/>
      <c r="V33" s="1"/>
      <c r="W33" s="1"/>
      <c r="X33" s="15"/>
      <c r="AC33" s="1"/>
      <c r="AD33" s="1"/>
      <c r="AE33" s="1"/>
      <c r="AF33" s="1"/>
    </row>
    <row r="34" spans="1:32" ht="12.75">
      <c r="A34" s="1" t="s">
        <v>0</v>
      </c>
      <c r="B34" s="1">
        <v>1</v>
      </c>
      <c r="C34" s="1">
        <v>1</v>
      </c>
      <c r="D34" s="4">
        <v>14.953670341803235</v>
      </c>
      <c r="E34" s="4">
        <v>8.029644994799549</v>
      </c>
      <c r="F34" s="4">
        <v>0.6614942538454992</v>
      </c>
      <c r="G34" s="4">
        <v>5.481748164985693</v>
      </c>
      <c r="H34" s="4">
        <v>1.263792865214772</v>
      </c>
      <c r="I34" s="11">
        <v>0</v>
      </c>
      <c r="J34" s="4">
        <v>1.6980493369614735</v>
      </c>
      <c r="K34" s="4">
        <v>4.560555499390725</v>
      </c>
      <c r="L34" s="4">
        <v>7.057333383029304</v>
      </c>
      <c r="M34" s="4">
        <v>10.436663901210032</v>
      </c>
      <c r="N34" s="10"/>
      <c r="O34" s="10"/>
      <c r="P34" s="1"/>
      <c r="Q34" s="1"/>
      <c r="R34" s="1"/>
      <c r="S34" s="2"/>
      <c r="T34" s="1"/>
      <c r="U34" s="4"/>
      <c r="V34" s="4"/>
      <c r="W34" s="10"/>
      <c r="X34" s="10"/>
      <c r="Z34" s="10"/>
      <c r="AA34" s="10"/>
      <c r="AB34" s="10"/>
      <c r="AC34" s="1"/>
      <c r="AD34" s="1"/>
      <c r="AE34" s="1"/>
      <c r="AF34" s="1"/>
    </row>
    <row r="35" spans="1:32" ht="12.75">
      <c r="A35" s="1" t="s">
        <v>0</v>
      </c>
      <c r="B35" s="1">
        <v>2</v>
      </c>
      <c r="C35" s="1">
        <v>1</v>
      </c>
      <c r="D35" s="4">
        <v>18.617518784708516</v>
      </c>
      <c r="E35" s="4">
        <v>8.496535207104966</v>
      </c>
      <c r="F35" s="4">
        <v>0.6230488547531416</v>
      </c>
      <c r="G35" s="4">
        <v>5.363146444331149</v>
      </c>
      <c r="H35" s="4">
        <v>0.9425992250138001</v>
      </c>
      <c r="I35" s="4">
        <v>8.172027246727147</v>
      </c>
      <c r="J35" s="4">
        <v>5.1264</v>
      </c>
      <c r="K35" s="4">
        <v>8.815482462247559</v>
      </c>
      <c r="L35" s="4">
        <v>9.436132501078967</v>
      </c>
      <c r="M35" s="4">
        <v>15.601033248261851</v>
      </c>
      <c r="N35" s="10"/>
      <c r="O35" s="10"/>
      <c r="P35" s="1"/>
      <c r="Q35" s="1"/>
      <c r="R35" s="1"/>
      <c r="S35" s="2"/>
      <c r="T35" s="1"/>
      <c r="U35" s="4"/>
      <c r="V35" s="4"/>
      <c r="W35" s="10"/>
      <c r="X35" s="10"/>
      <c r="Z35" s="10"/>
      <c r="AA35" s="10"/>
      <c r="AB35" s="10"/>
      <c r="AC35" s="1"/>
      <c r="AD35" s="1"/>
      <c r="AE35" s="1"/>
      <c r="AF35" s="1"/>
    </row>
    <row r="36" spans="1:32" ht="12.75">
      <c r="A36" s="1" t="s">
        <v>0</v>
      </c>
      <c r="B36" s="1">
        <v>3</v>
      </c>
      <c r="C36" s="1">
        <v>1</v>
      </c>
      <c r="D36" s="4">
        <v>19.461751088445293</v>
      </c>
      <c r="E36" s="4">
        <v>9.35897034181457</v>
      </c>
      <c r="F36" s="4">
        <v>0.8031509889279876</v>
      </c>
      <c r="G36" s="4">
        <v>5.199113171596005</v>
      </c>
      <c r="H36" s="4">
        <v>0.8615524191992563</v>
      </c>
      <c r="I36" s="4">
        <v>0</v>
      </c>
      <c r="J36" s="4">
        <v>7.516197371958382</v>
      </c>
      <c r="K36" s="4">
        <v>10.913136124007284</v>
      </c>
      <c r="L36" s="4">
        <v>7.655896151133971</v>
      </c>
      <c r="M36" s="4">
        <v>15.263199276353962</v>
      </c>
      <c r="N36" s="10"/>
      <c r="O36" s="10"/>
      <c r="P36" s="1"/>
      <c r="Q36" s="1"/>
      <c r="R36" s="1"/>
      <c r="S36" s="2"/>
      <c r="T36" s="1"/>
      <c r="U36" s="4"/>
      <c r="V36" s="4"/>
      <c r="W36" s="10"/>
      <c r="X36" s="10"/>
      <c r="Z36" s="10"/>
      <c r="AA36" s="10"/>
      <c r="AB36" s="10"/>
      <c r="AC36" s="1"/>
      <c r="AD36" s="1"/>
      <c r="AE36" s="1"/>
      <c r="AF36" s="1"/>
    </row>
    <row r="37" spans="1:32" ht="12.75">
      <c r="A37" s="1" t="s">
        <v>0</v>
      </c>
      <c r="B37" s="1">
        <v>4</v>
      </c>
      <c r="C37" s="3">
        <v>2</v>
      </c>
      <c r="D37" s="4">
        <v>25.060454356966048</v>
      </c>
      <c r="E37" s="4">
        <v>8.93372595587823</v>
      </c>
      <c r="F37" s="4">
        <v>0.6913645107729223</v>
      </c>
      <c r="G37" s="4">
        <v>5.658268687717486</v>
      </c>
      <c r="H37" s="4">
        <v>1.3654047576139101</v>
      </c>
      <c r="I37" s="4">
        <v>6.849727611580053</v>
      </c>
      <c r="J37" s="4">
        <v>7.181363570187553</v>
      </c>
      <c r="K37" s="4">
        <v>9.216665421480265</v>
      </c>
      <c r="L37" s="4">
        <v>9.342196790125554</v>
      </c>
      <c r="M37" s="4">
        <v>14.101575484755388</v>
      </c>
      <c r="N37" s="10"/>
      <c r="O37" s="10"/>
      <c r="P37" s="1"/>
      <c r="Q37" s="1"/>
      <c r="R37" s="1"/>
      <c r="S37" s="2"/>
      <c r="T37" s="1"/>
      <c r="U37" s="4"/>
      <c r="V37" s="4"/>
      <c r="W37" s="10"/>
      <c r="X37" s="10"/>
      <c r="Z37" s="10"/>
      <c r="AA37" s="10"/>
      <c r="AB37" s="10"/>
      <c r="AC37" s="1"/>
      <c r="AD37" s="1"/>
      <c r="AE37" s="1"/>
      <c r="AF37" s="1"/>
    </row>
    <row r="38" spans="1:32" ht="12.75">
      <c r="A38" s="1" t="s">
        <v>0</v>
      </c>
      <c r="B38" s="1">
        <v>5</v>
      </c>
      <c r="C38" s="3">
        <v>2</v>
      </c>
      <c r="D38" s="4">
        <v>22.2798970759463</v>
      </c>
      <c r="E38" s="4">
        <v>8.029478574644346</v>
      </c>
      <c r="F38" s="4">
        <v>0.7138959656643269</v>
      </c>
      <c r="G38" s="4">
        <v>5.18451454723149</v>
      </c>
      <c r="H38" s="4">
        <v>1.836027639852827</v>
      </c>
      <c r="I38" s="4">
        <v>5.575932675161864</v>
      </c>
      <c r="J38" s="4">
        <v>7.191988497718962</v>
      </c>
      <c r="K38" s="4">
        <v>6.871142301981389</v>
      </c>
      <c r="L38" s="4">
        <v>9.13881314911675</v>
      </c>
      <c r="M38" s="4">
        <v>18.38467326790822</v>
      </c>
      <c r="N38" s="10"/>
      <c r="O38" s="10"/>
      <c r="P38" s="1"/>
      <c r="Q38" s="1"/>
      <c r="R38" s="1"/>
      <c r="S38" s="2"/>
      <c r="T38" s="1"/>
      <c r="U38" s="4"/>
      <c r="V38" s="4"/>
      <c r="W38" s="10"/>
      <c r="X38" s="10"/>
      <c r="Z38" s="10"/>
      <c r="AA38" s="10"/>
      <c r="AB38" s="10"/>
      <c r="AC38" s="1"/>
      <c r="AD38" s="1"/>
      <c r="AE38" s="1"/>
      <c r="AF38" s="1"/>
    </row>
    <row r="39" spans="1:32" ht="12.75">
      <c r="A39" s="1" t="s">
        <v>0</v>
      </c>
      <c r="B39" s="1">
        <v>6</v>
      </c>
      <c r="C39" s="3">
        <v>2</v>
      </c>
      <c r="D39" s="4">
        <v>21.83271366597588</v>
      </c>
      <c r="E39" s="4">
        <v>11.461507421630937</v>
      </c>
      <c r="F39" s="4">
        <v>0.6504949848238144</v>
      </c>
      <c r="G39" s="4">
        <v>5.515705126537797</v>
      </c>
      <c r="H39" s="4">
        <v>1.2508960784862675</v>
      </c>
      <c r="I39" s="4">
        <f>AVERAGE(I37:I38)</f>
        <v>6.212830143370958</v>
      </c>
      <c r="J39" s="4">
        <v>7.747916225985982</v>
      </c>
      <c r="K39" s="4">
        <v>6.468724995701897</v>
      </c>
      <c r="L39" s="4">
        <v>10.041027325941217</v>
      </c>
      <c r="M39" s="4">
        <v>14.546399203986194</v>
      </c>
      <c r="N39" s="10"/>
      <c r="O39" s="10"/>
      <c r="P39" s="1"/>
      <c r="Q39" s="1"/>
      <c r="R39" s="1"/>
      <c r="S39" s="2"/>
      <c r="T39" s="1"/>
      <c r="U39" s="4"/>
      <c r="V39" s="4"/>
      <c r="W39" s="10"/>
      <c r="X39" s="10"/>
      <c r="Z39" s="10"/>
      <c r="AA39" s="10"/>
      <c r="AB39" s="10"/>
      <c r="AC39" s="1"/>
      <c r="AD39" s="1"/>
      <c r="AE39" s="1"/>
      <c r="AF39" s="1"/>
    </row>
    <row r="40" spans="1:32" ht="12.75">
      <c r="A40" s="1" t="s">
        <v>1</v>
      </c>
      <c r="B40" s="1">
        <v>1</v>
      </c>
      <c r="C40" s="1">
        <v>1</v>
      </c>
      <c r="D40" s="4">
        <v>18.31141144440142</v>
      </c>
      <c r="E40" s="4">
        <v>7.906336506304851</v>
      </c>
      <c r="F40" s="4">
        <v>0.8748681008565395</v>
      </c>
      <c r="G40" s="4">
        <v>5.716881411511508</v>
      </c>
      <c r="H40" s="4">
        <v>1.3088064413575111</v>
      </c>
      <c r="I40" s="4">
        <v>0</v>
      </c>
      <c r="J40" s="4">
        <v>15.613551337676823</v>
      </c>
      <c r="K40" s="4">
        <v>10.767353228325359</v>
      </c>
      <c r="L40" s="4">
        <v>9.035879738572584</v>
      </c>
      <c r="M40" s="4">
        <v>15.736973842397484</v>
      </c>
      <c r="N40" s="10"/>
      <c r="O40" s="10"/>
      <c r="P40" s="1"/>
      <c r="Q40" s="1"/>
      <c r="R40" s="1"/>
      <c r="S40" s="2"/>
      <c r="T40" s="1"/>
      <c r="U40" s="4"/>
      <c r="V40" s="4"/>
      <c r="W40" s="10"/>
      <c r="X40" s="10"/>
      <c r="Z40" s="10"/>
      <c r="AA40" s="10"/>
      <c r="AB40" s="10"/>
      <c r="AC40" s="1"/>
      <c r="AD40" s="1"/>
      <c r="AE40" s="1"/>
      <c r="AF40" s="1"/>
    </row>
    <row r="41" spans="1:32" ht="12.75">
      <c r="A41" s="1" t="s">
        <v>1</v>
      </c>
      <c r="B41" s="1">
        <v>2</v>
      </c>
      <c r="C41" s="1">
        <v>1</v>
      </c>
      <c r="D41" s="4">
        <v>20.61095289441725</v>
      </c>
      <c r="E41" s="4">
        <v>9.197896016174269</v>
      </c>
      <c r="F41" s="4">
        <v>1.0642661369838806</v>
      </c>
      <c r="G41" s="4">
        <v>5.508885726602033</v>
      </c>
      <c r="H41" s="4">
        <v>1.7282075658261271</v>
      </c>
      <c r="I41" s="4">
        <v>0</v>
      </c>
      <c r="J41" s="4">
        <v>10.228177005385447</v>
      </c>
      <c r="K41" s="4">
        <v>10.472504650424069</v>
      </c>
      <c r="L41" s="4">
        <v>9.730314021700703</v>
      </c>
      <c r="M41" s="4">
        <v>17.511605951480647</v>
      </c>
      <c r="N41" s="10"/>
      <c r="O41" s="10"/>
      <c r="P41" s="1"/>
      <c r="Q41" s="1"/>
      <c r="R41" s="1"/>
      <c r="S41" s="2"/>
      <c r="T41" s="1"/>
      <c r="U41" s="4"/>
      <c r="V41" s="4"/>
      <c r="W41" s="10"/>
      <c r="X41" s="10"/>
      <c r="Z41" s="10"/>
      <c r="AA41" s="10"/>
      <c r="AB41" s="10"/>
      <c r="AC41" s="1"/>
      <c r="AD41" s="1"/>
      <c r="AE41" s="1"/>
      <c r="AF41" s="1"/>
    </row>
    <row r="42" spans="1:32" ht="12.75">
      <c r="A42" s="1" t="s">
        <v>1</v>
      </c>
      <c r="B42" s="1">
        <v>3</v>
      </c>
      <c r="C42" s="1">
        <v>1</v>
      </c>
      <c r="D42" s="4">
        <v>20.89749444513484</v>
      </c>
      <c r="E42" s="4">
        <v>9.844996038989745</v>
      </c>
      <c r="F42" s="4">
        <v>0.9578505462764738</v>
      </c>
      <c r="G42" s="4">
        <v>5.027775543315176</v>
      </c>
      <c r="H42" s="4">
        <v>2.059409681930368</v>
      </c>
      <c r="I42" s="4">
        <v>8.054120840671388</v>
      </c>
      <c r="J42" s="4">
        <v>10.878540442762182</v>
      </c>
      <c r="K42" s="4">
        <v>8.470967109078458</v>
      </c>
      <c r="L42" s="4">
        <v>10.301884804968442</v>
      </c>
      <c r="M42" s="4">
        <v>16.281812849058195</v>
      </c>
      <c r="N42" s="10"/>
      <c r="O42" s="10"/>
      <c r="P42" s="1"/>
      <c r="Q42" s="1"/>
      <c r="R42" s="1"/>
      <c r="S42" s="2"/>
      <c r="T42" s="1"/>
      <c r="U42" s="4"/>
      <c r="V42" s="4"/>
      <c r="W42" s="10"/>
      <c r="X42" s="10"/>
      <c r="Z42" s="10"/>
      <c r="AA42" s="10"/>
      <c r="AB42" s="10"/>
      <c r="AC42" s="1"/>
      <c r="AD42" s="1"/>
      <c r="AE42" s="1"/>
      <c r="AF42" s="1"/>
    </row>
    <row r="43" spans="1:32" ht="12.75">
      <c r="A43" s="1" t="s">
        <v>1</v>
      </c>
      <c r="B43" s="1">
        <v>4</v>
      </c>
      <c r="C43" s="3">
        <v>2</v>
      </c>
      <c r="D43" s="4">
        <v>23.669422916068605</v>
      </c>
      <c r="E43" s="4">
        <v>10.31469419187791</v>
      </c>
      <c r="F43" s="4">
        <v>0.9154771771957888</v>
      </c>
      <c r="G43" s="4">
        <v>4.752258948790009</v>
      </c>
      <c r="H43" s="4">
        <v>1.8207868305198054</v>
      </c>
      <c r="I43" s="4">
        <v>5.509727250437746</v>
      </c>
      <c r="J43" s="4">
        <v>6.006834923924654</v>
      </c>
      <c r="K43" s="4">
        <v>8.554362326993703</v>
      </c>
      <c r="L43" s="4">
        <v>6.197356650841446</v>
      </c>
      <c r="M43" s="4">
        <v>11.900333426892884</v>
      </c>
      <c r="N43" s="10"/>
      <c r="O43" s="10"/>
      <c r="P43" s="1"/>
      <c r="Q43" s="1"/>
      <c r="R43" s="1"/>
      <c r="S43" s="2"/>
      <c r="T43" s="1"/>
      <c r="U43" s="4"/>
      <c r="V43" s="4"/>
      <c r="W43" s="10"/>
      <c r="X43" s="10"/>
      <c r="Z43" s="10"/>
      <c r="AA43" s="10"/>
      <c r="AB43" s="10"/>
      <c r="AC43" s="1"/>
      <c r="AD43" s="1"/>
      <c r="AE43" s="1"/>
      <c r="AF43" s="1"/>
    </row>
    <row r="44" spans="1:32" ht="12.75">
      <c r="A44" s="1" t="s">
        <v>1</v>
      </c>
      <c r="B44" s="1">
        <v>5</v>
      </c>
      <c r="C44" s="3">
        <v>2</v>
      </c>
      <c r="D44" s="4">
        <v>23.656933615665043</v>
      </c>
      <c r="E44" s="4">
        <v>9.865122388036633</v>
      </c>
      <c r="F44" s="4">
        <v>1.1407016676800057</v>
      </c>
      <c r="G44" s="4">
        <v>4.773068149129757</v>
      </c>
      <c r="H44" s="4">
        <v>2.235310855933819</v>
      </c>
      <c r="I44" s="4">
        <v>8.266831771387483</v>
      </c>
      <c r="J44" s="4">
        <v>2.9826340189259852</v>
      </c>
      <c r="K44" s="4">
        <v>6.558857573723983</v>
      </c>
      <c r="L44" s="4">
        <v>6.8424265880073385</v>
      </c>
      <c r="M44" s="4">
        <v>15.077737269869388</v>
      </c>
      <c r="N44" s="10"/>
      <c r="O44" s="10"/>
      <c r="P44" s="1"/>
      <c r="Q44" s="1"/>
      <c r="R44" s="1"/>
      <c r="S44" s="1"/>
      <c r="T44" s="1"/>
      <c r="U44" s="4"/>
      <c r="V44" s="4"/>
      <c r="W44" s="10"/>
      <c r="X44" s="10"/>
      <c r="Z44" s="10"/>
      <c r="AA44" s="10"/>
      <c r="AB44" s="10"/>
      <c r="AC44" s="1"/>
      <c r="AD44" s="1"/>
      <c r="AE44" s="1"/>
      <c r="AF44" s="1"/>
    </row>
    <row r="45" spans="1:32" ht="12.75">
      <c r="A45" s="1" t="s">
        <v>1</v>
      </c>
      <c r="B45" s="1">
        <v>6</v>
      </c>
      <c r="C45" s="3">
        <v>2</v>
      </c>
      <c r="D45" s="4">
        <v>21.284604894536578</v>
      </c>
      <c r="E45" s="4">
        <v>7.548440380040367</v>
      </c>
      <c r="F45" s="4">
        <v>0.901533671114163</v>
      </c>
      <c r="G45" s="4">
        <v>4.22030433054292</v>
      </c>
      <c r="H45" s="4">
        <v>1.2971821688707466</v>
      </c>
      <c r="I45" s="4">
        <v>0</v>
      </c>
      <c r="J45" s="4">
        <v>2.6639373211794863</v>
      </c>
      <c r="K45" s="4">
        <v>6.858384724539336</v>
      </c>
      <c r="L45" s="4">
        <v>5.049915176367881</v>
      </c>
      <c r="M45" s="4">
        <v>9.595049509181505</v>
      </c>
      <c r="N45" s="10"/>
      <c r="O45" s="10"/>
      <c r="P45" s="1"/>
      <c r="Q45" s="1"/>
      <c r="R45" s="1"/>
      <c r="S45" s="1"/>
      <c r="T45" s="1"/>
      <c r="U45" s="4"/>
      <c r="V45" s="4"/>
      <c r="W45" s="10"/>
      <c r="X45" s="10"/>
      <c r="Z45" s="10"/>
      <c r="AA45" s="10"/>
      <c r="AB45" s="10"/>
      <c r="AC45" s="1"/>
      <c r="AD45" s="1"/>
      <c r="AE45" s="1"/>
      <c r="AF45" s="1"/>
    </row>
    <row r="46" spans="1:32" ht="12.75">
      <c r="A46" s="1" t="s">
        <v>2</v>
      </c>
      <c r="B46" s="1">
        <v>1</v>
      </c>
      <c r="C46" s="1">
        <v>1</v>
      </c>
      <c r="D46" s="4">
        <v>18.126551576659722</v>
      </c>
      <c r="E46" s="4">
        <v>9.25526982663639</v>
      </c>
      <c r="F46" s="4">
        <v>1.119559137437503</v>
      </c>
      <c r="G46" s="4">
        <v>5.032729247990492</v>
      </c>
      <c r="H46" s="4">
        <v>1.6747173844375618</v>
      </c>
      <c r="I46" s="4">
        <v>3.1186695091316534</v>
      </c>
      <c r="J46" s="4">
        <v>5.748092996013876</v>
      </c>
      <c r="K46" s="4">
        <v>4.672152145349083</v>
      </c>
      <c r="L46" s="4">
        <v>7.294274350027801</v>
      </c>
      <c r="M46" s="4">
        <v>12.273892558929603</v>
      </c>
      <c r="N46" s="10"/>
      <c r="O46" s="10"/>
      <c r="P46" s="1"/>
      <c r="Q46" s="1"/>
      <c r="R46" s="1"/>
      <c r="S46" s="1"/>
      <c r="T46" s="1"/>
      <c r="U46" s="4"/>
      <c r="V46" s="4"/>
      <c r="W46" s="10"/>
      <c r="X46" s="10"/>
      <c r="Z46" s="10"/>
      <c r="AA46" s="10"/>
      <c r="AB46" s="10"/>
      <c r="AC46" s="1"/>
      <c r="AD46" s="1"/>
      <c r="AE46" s="1"/>
      <c r="AF46" s="1"/>
    </row>
    <row r="47" spans="1:32" ht="12.75">
      <c r="A47" s="1" t="s">
        <v>2</v>
      </c>
      <c r="B47" s="1">
        <v>2</v>
      </c>
      <c r="C47" s="1">
        <v>1</v>
      </c>
      <c r="D47" s="4">
        <v>19.836279937516693</v>
      </c>
      <c r="E47" s="4">
        <v>8.604518470214952</v>
      </c>
      <c r="F47" s="4">
        <v>0.974158292360683</v>
      </c>
      <c r="G47" s="4">
        <v>5.268767673274602</v>
      </c>
      <c r="H47" s="4">
        <v>2.2793756315830582</v>
      </c>
      <c r="I47" s="4">
        <v>0</v>
      </c>
      <c r="J47" s="4">
        <v>5.417394643388541</v>
      </c>
      <c r="K47" s="4">
        <v>7.911979038031405</v>
      </c>
      <c r="L47" s="4">
        <v>6.986348068014159</v>
      </c>
      <c r="M47" s="4">
        <v>17.136627459736918</v>
      </c>
      <c r="N47" s="10"/>
      <c r="O47" s="10"/>
      <c r="P47" s="1"/>
      <c r="Q47" s="1"/>
      <c r="R47" s="1"/>
      <c r="S47" s="1"/>
      <c r="T47" s="1"/>
      <c r="U47" s="4"/>
      <c r="V47" s="4"/>
      <c r="W47" s="10"/>
      <c r="X47" s="10"/>
      <c r="Z47" s="10"/>
      <c r="AA47" s="10"/>
      <c r="AB47" s="10"/>
      <c r="AC47" s="1"/>
      <c r="AD47" s="1"/>
      <c r="AE47" s="1"/>
      <c r="AF47" s="1"/>
    </row>
    <row r="48" spans="1:32" ht="12.75">
      <c r="A48" s="1" t="s">
        <v>2</v>
      </c>
      <c r="B48" s="1">
        <v>3</v>
      </c>
      <c r="C48" s="1">
        <v>1</v>
      </c>
      <c r="D48" s="4">
        <v>20.94588699232952</v>
      </c>
      <c r="E48" s="4">
        <v>8.93501587897249</v>
      </c>
      <c r="F48" s="4">
        <v>0.8829295179343976</v>
      </c>
      <c r="G48" s="4">
        <v>5.013112966924468</v>
      </c>
      <c r="H48" s="4">
        <v>1.3057060214358795</v>
      </c>
      <c r="I48" s="4">
        <v>0</v>
      </c>
      <c r="J48" s="4">
        <v>7.991930890748831</v>
      </c>
      <c r="K48" s="4">
        <v>6.850531057384362</v>
      </c>
      <c r="L48" s="4">
        <v>5.779613933388267</v>
      </c>
      <c r="M48" s="4">
        <v>19.12209232129657</v>
      </c>
      <c r="N48" s="10"/>
      <c r="O48" s="10"/>
      <c r="P48" s="1"/>
      <c r="Q48" s="1"/>
      <c r="R48" s="1"/>
      <c r="S48" s="1"/>
      <c r="T48" s="1"/>
      <c r="U48" s="4"/>
      <c r="V48" s="4"/>
      <c r="W48" s="10"/>
      <c r="X48" s="10"/>
      <c r="Z48" s="10"/>
      <c r="AA48" s="10"/>
      <c r="AB48" s="10"/>
      <c r="AC48" s="1"/>
      <c r="AD48" s="1"/>
      <c r="AE48" s="1"/>
      <c r="AF48" s="1"/>
    </row>
    <row r="49" spans="1:32" ht="12.75">
      <c r="A49" s="1" t="s">
        <v>2</v>
      </c>
      <c r="B49" s="1">
        <v>4</v>
      </c>
      <c r="C49" s="3">
        <v>2</v>
      </c>
      <c r="D49" s="4">
        <v>22.3252282887212</v>
      </c>
      <c r="E49" s="4">
        <v>8.501853007219598</v>
      </c>
      <c r="F49" s="4">
        <v>0.9912216954980954</v>
      </c>
      <c r="G49" s="4">
        <v>5.288242056133602</v>
      </c>
      <c r="H49" s="4">
        <v>1.8910132259368815</v>
      </c>
      <c r="I49" s="4">
        <v>0</v>
      </c>
      <c r="J49" s="4">
        <v>5.500508206207661</v>
      </c>
      <c r="K49" s="4">
        <v>3.497789631802599</v>
      </c>
      <c r="L49" s="4">
        <v>4.719063532458683</v>
      </c>
      <c r="M49" s="4">
        <v>17.652736341363152</v>
      </c>
      <c r="N49" s="10"/>
      <c r="O49" s="10"/>
      <c r="P49" s="1"/>
      <c r="Q49" s="1"/>
      <c r="R49" s="1"/>
      <c r="S49" s="2"/>
      <c r="T49" s="1"/>
      <c r="U49" s="4"/>
      <c r="V49" s="4"/>
      <c r="W49" s="10"/>
      <c r="X49" s="10"/>
      <c r="Z49" s="10"/>
      <c r="AA49" s="10"/>
      <c r="AB49" s="10"/>
      <c r="AC49" s="1"/>
      <c r="AD49" s="1"/>
      <c r="AE49" s="1"/>
      <c r="AF49" s="1"/>
    </row>
    <row r="50" spans="1:32" ht="12.75">
      <c r="A50" s="1" t="s">
        <v>2</v>
      </c>
      <c r="B50" s="1">
        <v>5</v>
      </c>
      <c r="C50" s="3">
        <v>2</v>
      </c>
      <c r="D50" s="4">
        <v>24.356004900978515</v>
      </c>
      <c r="E50" s="4">
        <v>9.025241559870377</v>
      </c>
      <c r="F50" s="4">
        <v>1.0646933135615417</v>
      </c>
      <c r="G50" s="4">
        <v>6.183319917484851</v>
      </c>
      <c r="H50" s="4">
        <v>1.5185865785588106</v>
      </c>
      <c r="I50" s="4">
        <v>6.92125399880231</v>
      </c>
      <c r="J50" s="4">
        <v>7.088576995491363</v>
      </c>
      <c r="K50" s="4">
        <v>6.436403555699381</v>
      </c>
      <c r="L50" s="4">
        <v>7.8287915832138575</v>
      </c>
      <c r="M50" s="4">
        <v>16.81602919344535</v>
      </c>
      <c r="N50" s="10"/>
      <c r="O50" s="10"/>
      <c r="P50" s="1"/>
      <c r="Q50" s="1"/>
      <c r="R50" s="1"/>
      <c r="S50" s="2"/>
      <c r="T50" s="1"/>
      <c r="U50" s="4"/>
      <c r="V50" s="4"/>
      <c r="W50" s="10"/>
      <c r="X50" s="10"/>
      <c r="Z50" s="10"/>
      <c r="AA50" s="10"/>
      <c r="AB50" s="10"/>
      <c r="AC50" s="1"/>
      <c r="AD50" s="1"/>
      <c r="AE50" s="1"/>
      <c r="AF50" s="1"/>
    </row>
    <row r="51" spans="1:32" ht="12.75">
      <c r="A51" s="1" t="s">
        <v>2</v>
      </c>
      <c r="B51" s="1">
        <v>6</v>
      </c>
      <c r="C51" s="3">
        <v>2</v>
      </c>
      <c r="D51" s="4">
        <v>22.022137535416164</v>
      </c>
      <c r="E51" s="4">
        <v>9.096541858193909</v>
      </c>
      <c r="F51" s="4">
        <v>0.8688717303977327</v>
      </c>
      <c r="G51" s="4">
        <v>5.2724607749742205</v>
      </c>
      <c r="H51" s="4">
        <v>1.741095029963144</v>
      </c>
      <c r="I51" s="4">
        <v>1.214035010518879</v>
      </c>
      <c r="J51" s="4">
        <v>5.5321670815263735</v>
      </c>
      <c r="K51" s="4">
        <v>6.295695381677947</v>
      </c>
      <c r="L51" s="4">
        <v>9.360622259806375</v>
      </c>
      <c r="M51" s="4">
        <v>16.717863319043747</v>
      </c>
      <c r="N51" s="10"/>
      <c r="O51" s="10"/>
      <c r="P51" s="1"/>
      <c r="Q51" s="1"/>
      <c r="R51" s="1"/>
      <c r="S51" s="2"/>
      <c r="T51" s="1"/>
      <c r="U51" s="4"/>
      <c r="V51" s="4"/>
      <c r="W51" s="10"/>
      <c r="X51" s="10"/>
      <c r="Z51" s="10"/>
      <c r="AA51" s="10"/>
      <c r="AB51" s="10"/>
      <c r="AC51" s="1"/>
      <c r="AD51" s="1"/>
      <c r="AE51" s="1"/>
      <c r="AF51" s="1"/>
    </row>
    <row r="52" spans="1:32" ht="12.75">
      <c r="A52" s="1" t="s">
        <v>3</v>
      </c>
      <c r="B52" s="1">
        <v>1</v>
      </c>
      <c r="C52" s="1">
        <v>1</v>
      </c>
      <c r="D52" s="4">
        <v>18.655383118752525</v>
      </c>
      <c r="E52" s="4">
        <v>9.86452106275113</v>
      </c>
      <c r="F52" s="4">
        <v>0.8906105929610121</v>
      </c>
      <c r="G52" s="4">
        <v>4.694361553486914</v>
      </c>
      <c r="H52" s="4">
        <v>1.4948599434952636</v>
      </c>
      <c r="I52" s="4">
        <v>5.654974434987372</v>
      </c>
      <c r="J52" s="4">
        <v>9.30779557706391</v>
      </c>
      <c r="K52" s="4">
        <v>9.26538861884047</v>
      </c>
      <c r="L52" s="4">
        <v>9.13696489657097</v>
      </c>
      <c r="M52" s="4">
        <v>16.85376658800171</v>
      </c>
      <c r="N52" s="10"/>
      <c r="O52" s="10"/>
      <c r="P52" s="1"/>
      <c r="Q52" s="1"/>
      <c r="R52" s="1"/>
      <c r="S52" s="2"/>
      <c r="T52" s="1"/>
      <c r="U52" s="4"/>
      <c r="V52" s="4"/>
      <c r="W52" s="10"/>
      <c r="X52" s="10"/>
      <c r="Z52" s="10"/>
      <c r="AA52" s="10"/>
      <c r="AB52" s="10"/>
      <c r="AC52" s="1"/>
      <c r="AD52" s="1"/>
      <c r="AE52" s="1"/>
      <c r="AF52" s="1"/>
    </row>
    <row r="53" spans="1:32" ht="12.75">
      <c r="A53" s="1" t="s">
        <v>3</v>
      </c>
      <c r="B53" s="1">
        <v>2</v>
      </c>
      <c r="C53" s="1">
        <v>1</v>
      </c>
      <c r="D53" s="4">
        <v>19.74179481277468</v>
      </c>
      <c r="E53" s="4">
        <v>9.845869594191788</v>
      </c>
      <c r="F53" s="4">
        <v>0.8426011922522282</v>
      </c>
      <c r="G53" s="4">
        <v>4.3504580109043545</v>
      </c>
      <c r="H53" s="4">
        <v>1.396487666717647</v>
      </c>
      <c r="I53" s="4">
        <v>12.753323841402189</v>
      </c>
      <c r="J53" s="4">
        <v>9.318391104185245</v>
      </c>
      <c r="K53" s="4">
        <v>9.277169056365182</v>
      </c>
      <c r="L53" s="4">
        <v>8.572001721601554</v>
      </c>
      <c r="M53" s="4">
        <v>16.950056821823726</v>
      </c>
      <c r="N53" s="10"/>
      <c r="O53" s="10"/>
      <c r="P53" s="1"/>
      <c r="Q53" s="1"/>
      <c r="R53" s="1"/>
      <c r="S53" s="2"/>
      <c r="T53" s="1"/>
      <c r="U53" s="4"/>
      <c r="V53" s="4"/>
      <c r="W53" s="10"/>
      <c r="X53" s="10"/>
      <c r="Z53" s="10"/>
      <c r="AA53" s="10"/>
      <c r="AB53" s="10"/>
      <c r="AC53" s="1"/>
      <c r="AD53" s="1"/>
      <c r="AE53" s="1"/>
      <c r="AF53" s="1"/>
    </row>
    <row r="54" spans="1:32" ht="12.75">
      <c r="A54" s="1" t="s">
        <v>3</v>
      </c>
      <c r="B54" s="1">
        <v>3</v>
      </c>
      <c r="C54" s="1">
        <v>1</v>
      </c>
      <c r="D54" s="4">
        <v>20.129850138744224</v>
      </c>
      <c r="E54" s="4">
        <v>7.872233479877929</v>
      </c>
      <c r="F54" s="4">
        <v>0.9528638159699815</v>
      </c>
      <c r="G54" s="4">
        <v>5.1700487000578885</v>
      </c>
      <c r="H54" s="4">
        <v>1.3377881614018698</v>
      </c>
      <c r="I54" s="4">
        <v>4.3162524048131825</v>
      </c>
      <c r="J54" s="4">
        <v>9.257773668290373</v>
      </c>
      <c r="K54" s="4">
        <v>7.494324831682552</v>
      </c>
      <c r="L54" s="4">
        <v>10.032156883163754</v>
      </c>
      <c r="M54" s="4">
        <v>13.878944563617114</v>
      </c>
      <c r="N54" s="10"/>
      <c r="O54" s="10"/>
      <c r="P54" s="1"/>
      <c r="Q54" s="1"/>
      <c r="R54" s="1"/>
      <c r="S54" s="2"/>
      <c r="T54" s="1"/>
      <c r="U54" s="4"/>
      <c r="V54" s="4"/>
      <c r="W54" s="10"/>
      <c r="X54" s="10"/>
      <c r="Z54" s="10"/>
      <c r="AA54" s="10"/>
      <c r="AB54" s="10"/>
      <c r="AC54" s="1"/>
      <c r="AD54" s="1"/>
      <c r="AE54" s="1"/>
      <c r="AF54" s="1"/>
    </row>
    <row r="55" spans="1:32" ht="12.75">
      <c r="A55" s="1" t="s">
        <v>3</v>
      </c>
      <c r="B55" s="1">
        <v>4</v>
      </c>
      <c r="C55" s="3">
        <v>2</v>
      </c>
      <c r="D55" s="4">
        <v>21.83957473637543</v>
      </c>
      <c r="E55" s="4">
        <v>8.7859215659584</v>
      </c>
      <c r="F55" s="4">
        <v>0.883343023461939</v>
      </c>
      <c r="G55" s="4">
        <v>5.211483110110408</v>
      </c>
      <c r="H55" s="4">
        <v>2.267994304879802</v>
      </c>
      <c r="I55" s="4">
        <v>0</v>
      </c>
      <c r="J55" s="4">
        <v>10.822073626918327</v>
      </c>
      <c r="K55" s="4">
        <v>13.494243238795445</v>
      </c>
      <c r="L55" s="4">
        <v>12.745598874159418</v>
      </c>
      <c r="M55" s="4">
        <v>16.62635655141914</v>
      </c>
      <c r="N55" s="10"/>
      <c r="O55" s="10"/>
      <c r="P55" s="1"/>
      <c r="Q55" s="1"/>
      <c r="R55" s="1"/>
      <c r="S55" s="2"/>
      <c r="T55" s="1"/>
      <c r="U55" s="4"/>
      <c r="V55" s="11"/>
      <c r="W55" s="10"/>
      <c r="X55" s="10"/>
      <c r="Z55" s="10"/>
      <c r="AA55" s="10"/>
      <c r="AB55" s="10"/>
      <c r="AC55" s="1"/>
      <c r="AD55" s="1"/>
      <c r="AE55" s="1"/>
      <c r="AF55" s="1"/>
    </row>
    <row r="56" spans="1:32" ht="12.75">
      <c r="A56" s="1" t="s">
        <v>3</v>
      </c>
      <c r="B56" s="1">
        <v>5</v>
      </c>
      <c r="C56" s="3">
        <v>2</v>
      </c>
      <c r="D56" s="4">
        <v>21.398375193999968</v>
      </c>
      <c r="E56" s="4">
        <v>9.031505466022654</v>
      </c>
      <c r="F56" s="4">
        <v>1.2012509257256252</v>
      </c>
      <c r="G56" s="4">
        <v>5.6159871845687395</v>
      </c>
      <c r="H56" s="4">
        <v>3.1500559931190604</v>
      </c>
      <c r="I56" s="4">
        <v>4.674768026663825</v>
      </c>
      <c r="J56" s="4">
        <v>4.640297447741874</v>
      </c>
      <c r="K56" s="4">
        <v>6.282136028570963</v>
      </c>
      <c r="L56" s="4">
        <v>8.750641255864052</v>
      </c>
      <c r="M56" s="4">
        <v>15.822609099722479</v>
      </c>
      <c r="N56" s="10"/>
      <c r="O56" s="10"/>
      <c r="P56" s="1"/>
      <c r="Q56" s="1"/>
      <c r="R56" s="1"/>
      <c r="S56" s="2"/>
      <c r="T56" s="1"/>
      <c r="U56" s="4"/>
      <c r="V56" s="11"/>
      <c r="W56" s="10"/>
      <c r="X56" s="10"/>
      <c r="Z56" s="10"/>
      <c r="AA56" s="10"/>
      <c r="AB56" s="10"/>
      <c r="AC56" s="1"/>
      <c r="AD56" s="1"/>
      <c r="AE56" s="1"/>
      <c r="AF56" s="1"/>
    </row>
    <row r="57" spans="1:28" ht="12.75">
      <c r="A57" s="1" t="s">
        <v>3</v>
      </c>
      <c r="B57" s="1">
        <v>6</v>
      </c>
      <c r="C57" s="3">
        <v>2</v>
      </c>
      <c r="D57" s="4">
        <v>24.257754165843288</v>
      </c>
      <c r="E57" s="4">
        <v>9.211153828954233</v>
      </c>
      <c r="F57" s="4">
        <v>0.7723824558580271</v>
      </c>
      <c r="G57" s="4">
        <v>5.001998812577585</v>
      </c>
      <c r="H57" s="4">
        <v>1.7901357768588286</v>
      </c>
      <c r="I57" s="11">
        <v>0</v>
      </c>
      <c r="J57" s="4">
        <v>10.584818981582268</v>
      </c>
      <c r="K57" s="4">
        <v>9.386241034090498</v>
      </c>
      <c r="L57" s="4">
        <v>10.023610963935853</v>
      </c>
      <c r="M57" s="4">
        <v>17.071051904476406</v>
      </c>
      <c r="N57" s="10"/>
      <c r="O57" s="10"/>
      <c r="P57" s="1"/>
      <c r="Q57" s="1"/>
      <c r="R57" s="1"/>
      <c r="S57" s="2"/>
      <c r="T57" s="1"/>
      <c r="U57" s="4"/>
      <c r="V57" s="11"/>
      <c r="W57" s="10"/>
      <c r="X57" s="10"/>
      <c r="Z57" s="10"/>
      <c r="AA57" s="10"/>
      <c r="AB57" s="10"/>
    </row>
    <row r="58" spans="8:20" ht="12.75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1"/>
    </row>
    <row r="59" spans="6:21" ht="12.75">
      <c r="F59" s="1"/>
      <c r="G59" s="1"/>
      <c r="H59" s="1"/>
      <c r="I59" s="1"/>
      <c r="J59" s="1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7" t="s">
        <v>4</v>
      </c>
      <c r="B60" s="8" t="s">
        <v>5</v>
      </c>
      <c r="C60" s="8" t="s">
        <v>30</v>
      </c>
      <c r="D60" s="8" t="s">
        <v>8</v>
      </c>
      <c r="E60" s="8" t="s">
        <v>14</v>
      </c>
      <c r="F60" s="8" t="s">
        <v>13</v>
      </c>
      <c r="G60" s="8" t="s">
        <v>16</v>
      </c>
      <c r="H60" s="8" t="s">
        <v>17</v>
      </c>
      <c r="I60" s="8" t="s">
        <v>24</v>
      </c>
      <c r="J60" s="1"/>
      <c r="K60" s="29"/>
      <c r="L60" s="29"/>
      <c r="M60" s="29"/>
      <c r="N60" s="8" t="s">
        <v>26</v>
      </c>
      <c r="O60" s="29"/>
      <c r="P60" s="1"/>
      <c r="Q60" s="1"/>
      <c r="R60" s="1"/>
      <c r="S60" s="1"/>
      <c r="T60" s="1"/>
      <c r="U60" s="1"/>
    </row>
    <row r="61" spans="2:21" ht="12.75">
      <c r="B61" s="1"/>
      <c r="C61" s="1" t="s">
        <v>6</v>
      </c>
      <c r="D61" s="7" t="s">
        <v>10</v>
      </c>
      <c r="E61" s="7" t="s">
        <v>10</v>
      </c>
      <c r="F61" s="7" t="s">
        <v>10</v>
      </c>
      <c r="G61" s="7" t="s">
        <v>10</v>
      </c>
      <c r="H61" s="8" t="s">
        <v>10</v>
      </c>
      <c r="I61" s="8" t="s">
        <v>10</v>
      </c>
      <c r="J61" s="22"/>
      <c r="K61" s="23" t="s">
        <v>18</v>
      </c>
      <c r="L61" s="22"/>
      <c r="M61" s="22"/>
      <c r="N61" s="8" t="s">
        <v>10</v>
      </c>
      <c r="O61" s="30"/>
      <c r="P61" s="1"/>
      <c r="Q61" s="1"/>
      <c r="R61" s="1"/>
      <c r="S61" s="1"/>
      <c r="T61" s="1"/>
      <c r="U61" s="1"/>
    </row>
    <row r="62" spans="1:21" ht="12.75">
      <c r="A62" s="1"/>
      <c r="B62" s="1"/>
      <c r="C62" s="1" t="s">
        <v>7</v>
      </c>
      <c r="E62" s="14"/>
      <c r="F62" s="14"/>
      <c r="G62" s="6"/>
      <c r="H62" s="22"/>
      <c r="I62" s="24" t="s">
        <v>23</v>
      </c>
      <c r="J62" s="24" t="s">
        <v>22</v>
      </c>
      <c r="K62" s="24" t="s">
        <v>21</v>
      </c>
      <c r="L62" s="24" t="s">
        <v>20</v>
      </c>
      <c r="M62" s="24" t="s">
        <v>19</v>
      </c>
      <c r="N62" s="24"/>
      <c r="O62" s="30"/>
      <c r="P62" s="1"/>
      <c r="Q62" s="1"/>
      <c r="R62" s="1"/>
      <c r="S62" s="1"/>
      <c r="T62" s="1"/>
      <c r="U62" s="1"/>
    </row>
    <row r="63" spans="1:21" ht="12.75">
      <c r="A63" s="1" t="s">
        <v>0</v>
      </c>
      <c r="B63" s="1">
        <v>1</v>
      </c>
      <c r="C63" s="1">
        <v>1</v>
      </c>
      <c r="D63" s="5">
        <f>(D34*D5)/1000</f>
        <v>4.985345053965832</v>
      </c>
      <c r="E63" s="57">
        <v>603.828404424485</v>
      </c>
      <c r="F63" s="57">
        <v>131.57182204946457</v>
      </c>
      <c r="G63" s="57">
        <v>120.69175535938027</v>
      </c>
      <c r="H63" s="57">
        <v>66.27744198668823</v>
      </c>
      <c r="I63" s="4">
        <f>I5*(I34/1000)</f>
        <v>0</v>
      </c>
      <c r="J63" s="4">
        <f>J5*(J34/1000)</f>
        <v>0.26711575173987334</v>
      </c>
      <c r="K63" s="4">
        <f>K5*(K34/1000)</f>
        <v>0.5085702826667795</v>
      </c>
      <c r="L63" s="4">
        <f>L5*(L34/1000)</f>
        <v>0.6488689804291726</v>
      </c>
      <c r="M63" s="4">
        <f>M5*(M34/1000)</f>
        <v>3.14104131793209</v>
      </c>
      <c r="N63" s="26">
        <f>SUM(D63:M63)</f>
        <v>931.9203652067519</v>
      </c>
      <c r="O63" s="30"/>
      <c r="P63" s="1"/>
      <c r="Q63" s="1"/>
      <c r="R63" s="1"/>
      <c r="S63" s="1"/>
      <c r="T63" s="1"/>
      <c r="U63" s="1"/>
    </row>
    <row r="64" spans="1:21" ht="12.75">
      <c r="A64" s="1" t="s">
        <v>0</v>
      </c>
      <c r="B64" s="1">
        <v>2</v>
      </c>
      <c r="C64" s="1">
        <v>1</v>
      </c>
      <c r="D64" s="5">
        <f aca="true" t="shared" si="1" ref="D64:D86">(D35*D6)/1000</f>
        <v>7.894988661805453</v>
      </c>
      <c r="E64" s="58">
        <v>538.8969325064762</v>
      </c>
      <c r="F64" s="58">
        <v>115.93933184617129</v>
      </c>
      <c r="G64" s="58">
        <v>116.42082805640719</v>
      </c>
      <c r="H64" s="58">
        <v>46.66460475544497</v>
      </c>
      <c r="I64" s="4">
        <f aca="true" t="shared" si="2" ref="I64:J86">I6*(I35/1000)</f>
        <v>6.109590206290153</v>
      </c>
      <c r="J64" s="4">
        <f t="shared" si="2"/>
        <v>0.7649247849984</v>
      </c>
      <c r="K64" s="4">
        <f aca="true" t="shared" si="3" ref="K64:M84">K6*(K35/1000)</f>
        <v>0.4687339596353444</v>
      </c>
      <c r="L64" s="4">
        <f t="shared" si="3"/>
        <v>0.5280358969708678</v>
      </c>
      <c r="M64" s="4">
        <f t="shared" si="3"/>
        <v>7.8435704554836265</v>
      </c>
      <c r="N64" s="26">
        <f aca="true" t="shared" si="4" ref="N64:N86">SUM(D64:M64)</f>
        <v>841.5315411296834</v>
      </c>
      <c r="O64" s="30"/>
      <c r="P64" s="1"/>
      <c r="Q64" s="1"/>
      <c r="R64" s="1"/>
      <c r="S64" s="1"/>
      <c r="T64" s="1"/>
      <c r="U64" s="1"/>
    </row>
    <row r="65" spans="1:21" ht="12.75">
      <c r="A65" s="1" t="s">
        <v>0</v>
      </c>
      <c r="B65" s="1">
        <v>3</v>
      </c>
      <c r="C65" s="1">
        <v>1</v>
      </c>
      <c r="D65" s="5">
        <f t="shared" si="1"/>
        <v>6.845900442995601</v>
      </c>
      <c r="E65" s="59">
        <v>387.70421959407065</v>
      </c>
      <c r="F65" s="59">
        <v>106.3207029370049</v>
      </c>
      <c r="G65" s="59">
        <v>93.39110743675597</v>
      </c>
      <c r="H65" s="59">
        <v>28.891147832358243</v>
      </c>
      <c r="I65" s="4">
        <f t="shared" si="2"/>
        <v>0</v>
      </c>
      <c r="J65" s="4">
        <f t="shared" si="2"/>
        <v>0.46348631094181364</v>
      </c>
      <c r="K65" s="4">
        <f t="shared" si="3"/>
        <v>0.5850701538821588</v>
      </c>
      <c r="L65" s="4">
        <f t="shared" si="3"/>
        <v>0.7515845311662048</v>
      </c>
      <c r="M65" s="4">
        <f t="shared" si="3"/>
        <v>4.986119167402808</v>
      </c>
      <c r="N65" s="26">
        <f t="shared" si="4"/>
        <v>629.9393384065784</v>
      </c>
      <c r="O65" s="30"/>
      <c r="P65" s="1"/>
      <c r="Q65" s="1"/>
      <c r="R65" s="1"/>
      <c r="S65" s="1"/>
      <c r="T65" s="1"/>
      <c r="U65" s="1"/>
    </row>
    <row r="66" spans="1:21" ht="12.75">
      <c r="A66" s="1" t="s">
        <v>0</v>
      </c>
      <c r="B66" s="1">
        <v>4</v>
      </c>
      <c r="C66" s="3">
        <v>2</v>
      </c>
      <c r="D66" s="5">
        <f t="shared" si="1"/>
        <v>9.51230861541459</v>
      </c>
      <c r="E66" s="60">
        <v>542.9353441684644</v>
      </c>
      <c r="F66" s="60">
        <v>129.07099988575317</v>
      </c>
      <c r="G66" s="60">
        <v>127.60247055173535</v>
      </c>
      <c r="H66" s="60">
        <v>70.17054085104789</v>
      </c>
      <c r="I66" s="4">
        <f t="shared" si="2"/>
        <v>1.7383819178585664</v>
      </c>
      <c r="J66" s="4">
        <f t="shared" si="2"/>
        <v>0.6189410078805652</v>
      </c>
      <c r="K66" s="4">
        <f t="shared" si="3"/>
        <v>0.4865417859840847</v>
      </c>
      <c r="L66" s="4">
        <f t="shared" si="3"/>
        <v>0.5540800582776823</v>
      </c>
      <c r="M66" s="4">
        <f t="shared" si="3"/>
        <v>3.3615514476740187</v>
      </c>
      <c r="N66" s="26">
        <f t="shared" si="4"/>
        <v>886.0511602900904</v>
      </c>
      <c r="O66" s="30"/>
      <c r="P66" s="1"/>
      <c r="Q66" s="1"/>
      <c r="R66" s="1"/>
      <c r="S66" s="1"/>
      <c r="T66" s="1"/>
      <c r="U66" s="1"/>
    </row>
    <row r="67" spans="1:21" ht="12.75">
      <c r="A67" s="1" t="s">
        <v>0</v>
      </c>
      <c r="B67" s="1">
        <v>5</v>
      </c>
      <c r="C67" s="3">
        <v>2</v>
      </c>
      <c r="D67" s="5">
        <f t="shared" si="1"/>
        <v>8.680283020649867</v>
      </c>
      <c r="E67" s="61">
        <v>464.4727763011653</v>
      </c>
      <c r="F67" s="61">
        <v>133.8391697716405</v>
      </c>
      <c r="G67" s="61">
        <v>112.42994855994222</v>
      </c>
      <c r="H67" s="61">
        <v>54.61770029232657</v>
      </c>
      <c r="I67" s="4">
        <f t="shared" si="2"/>
        <v>0.7307056081979</v>
      </c>
      <c r="J67" s="4">
        <f t="shared" si="2"/>
        <v>0.8579834357391254</v>
      </c>
      <c r="K67" s="4">
        <f t="shared" si="3"/>
        <v>0.7186386943936567</v>
      </c>
      <c r="L67" s="4">
        <f t="shared" si="3"/>
        <v>0.5422053454740655</v>
      </c>
      <c r="M67" s="4">
        <f t="shared" si="3"/>
        <v>7.086920852773051</v>
      </c>
      <c r="N67" s="26">
        <f t="shared" si="4"/>
        <v>783.9763318823024</v>
      </c>
      <c r="O67" s="30"/>
      <c r="P67" s="1"/>
      <c r="Q67" s="1"/>
      <c r="R67" s="1"/>
      <c r="S67" s="1"/>
      <c r="T67" s="1"/>
      <c r="U67" s="1"/>
    </row>
    <row r="68" spans="1:21" ht="12.75">
      <c r="A68" s="1" t="s">
        <v>0</v>
      </c>
      <c r="B68" s="1">
        <v>6</v>
      </c>
      <c r="C68" s="3">
        <v>2</v>
      </c>
      <c r="D68" s="5">
        <f t="shared" si="1"/>
        <v>8.03086546449374</v>
      </c>
      <c r="E68" s="38">
        <v>573.8158450467217</v>
      </c>
      <c r="F68" s="38">
        <v>118.34512883863017</v>
      </c>
      <c r="G68" s="38">
        <v>124.18313597069233</v>
      </c>
      <c r="H68" s="38">
        <v>65.08424998222057</v>
      </c>
      <c r="I68" s="4">
        <f t="shared" si="2"/>
        <v>0.31274886808902863</v>
      </c>
      <c r="J68" s="4">
        <f t="shared" si="2"/>
        <v>0.8450888694086128</v>
      </c>
      <c r="K68" s="4">
        <f t="shared" si="3"/>
        <v>0.36953533384306453</v>
      </c>
      <c r="L68" s="4">
        <f t="shared" si="3"/>
        <v>0.8938481758981927</v>
      </c>
      <c r="M68" s="4">
        <f t="shared" si="3"/>
        <v>5.453710777739404</v>
      </c>
      <c r="N68" s="26">
        <f t="shared" si="4"/>
        <v>897.3341573277368</v>
      </c>
      <c r="O68" s="21"/>
      <c r="U68" s="1"/>
    </row>
    <row r="69" spans="1:21" ht="12.75">
      <c r="A69" s="1" t="s">
        <v>1</v>
      </c>
      <c r="B69" s="1">
        <v>1</v>
      </c>
      <c r="C69" s="1">
        <v>1</v>
      </c>
      <c r="D69" s="5">
        <f t="shared" si="1"/>
        <v>8.523613051226658</v>
      </c>
      <c r="E69" s="39">
        <v>484.69879078561286</v>
      </c>
      <c r="F69" s="39">
        <v>165.71077877505445</v>
      </c>
      <c r="G69" s="39">
        <v>124.36467579220748</v>
      </c>
      <c r="H69" s="39">
        <v>63.18789967005517</v>
      </c>
      <c r="I69" s="4">
        <f t="shared" si="2"/>
        <v>0</v>
      </c>
      <c r="J69" s="4">
        <f t="shared" si="2"/>
        <v>1.0772556161640459</v>
      </c>
      <c r="K69" s="4">
        <f t="shared" si="3"/>
        <v>0.37806385568797457</v>
      </c>
      <c r="L69" s="4">
        <f t="shared" si="3"/>
        <v>0.4258846409044422</v>
      </c>
      <c r="M69" s="4">
        <f t="shared" si="3"/>
        <v>4.793178527683482</v>
      </c>
      <c r="N69" s="26">
        <f t="shared" si="4"/>
        <v>853.1601407145964</v>
      </c>
      <c r="O69" s="21"/>
      <c r="U69" s="1"/>
    </row>
    <row r="70" spans="1:21" ht="12.75">
      <c r="A70" s="1" t="s">
        <v>1</v>
      </c>
      <c r="B70" s="1">
        <v>2</v>
      </c>
      <c r="C70" s="1">
        <v>1</v>
      </c>
      <c r="D70" s="5">
        <f t="shared" si="1"/>
        <v>12.088607499854993</v>
      </c>
      <c r="E70" s="40">
        <v>547.3010112421416</v>
      </c>
      <c r="F70" s="40">
        <v>216.0524515175002</v>
      </c>
      <c r="G70" s="40">
        <v>130.71862844277106</v>
      </c>
      <c r="H70" s="40">
        <v>95.43828168392126</v>
      </c>
      <c r="I70" s="4">
        <f t="shared" si="2"/>
        <v>0</v>
      </c>
      <c r="J70" s="4">
        <f t="shared" si="2"/>
        <v>1.6404620635958114</v>
      </c>
      <c r="K70" s="4">
        <f t="shared" si="3"/>
        <v>1.4302890459796531</v>
      </c>
      <c r="L70" s="4">
        <f t="shared" si="3"/>
        <v>0.6004998299994925</v>
      </c>
      <c r="M70" s="4">
        <f t="shared" si="3"/>
        <v>5.0579099164343715</v>
      </c>
      <c r="N70" s="26">
        <f t="shared" si="4"/>
        <v>1010.3281412421985</v>
      </c>
      <c r="O70" s="21"/>
      <c r="U70" s="1"/>
    </row>
    <row r="71" spans="1:21" ht="12.75">
      <c r="A71" s="1" t="s">
        <v>1</v>
      </c>
      <c r="B71" s="1">
        <v>3</v>
      </c>
      <c r="C71" s="1">
        <v>1</v>
      </c>
      <c r="D71" s="5">
        <f t="shared" si="1"/>
        <v>6.980645089443622</v>
      </c>
      <c r="E71" s="41">
        <v>486.99949789597497</v>
      </c>
      <c r="F71" s="41">
        <v>146.2425888447661</v>
      </c>
      <c r="G71" s="41">
        <v>103.6373167950511</v>
      </c>
      <c r="H71" s="41">
        <v>85.38728045751917</v>
      </c>
      <c r="I71" s="4">
        <f t="shared" si="2"/>
        <v>0.7840895320664578</v>
      </c>
      <c r="J71" s="4">
        <f t="shared" si="2"/>
        <v>0.7569144299413059</v>
      </c>
      <c r="K71" s="4">
        <f t="shared" si="3"/>
        <v>0.5426994879200093</v>
      </c>
      <c r="L71" s="4">
        <f t="shared" si="3"/>
        <v>0.47839744310171256</v>
      </c>
      <c r="M71" s="4">
        <f t="shared" si="3"/>
        <v>4.849139150368058</v>
      </c>
      <c r="N71" s="26">
        <f t="shared" si="4"/>
        <v>836.6585691261524</v>
      </c>
      <c r="O71" s="21"/>
      <c r="U71" s="1"/>
    </row>
    <row r="72" spans="1:21" ht="12.75">
      <c r="A72" s="1" t="s">
        <v>1</v>
      </c>
      <c r="B72" s="1">
        <v>4</v>
      </c>
      <c r="C72" s="3">
        <v>2</v>
      </c>
      <c r="D72" s="5">
        <f t="shared" si="1"/>
        <v>10.954099398926706</v>
      </c>
      <c r="E72" s="42">
        <v>676.696547436947</v>
      </c>
      <c r="F72" s="42">
        <v>167.9189347220121</v>
      </c>
      <c r="G72" s="42">
        <v>114.73719215104728</v>
      </c>
      <c r="H72" s="42">
        <v>91.80349680522741</v>
      </c>
      <c r="I72" s="4">
        <f t="shared" si="2"/>
        <v>1.5486592152116472</v>
      </c>
      <c r="J72" s="4">
        <f t="shared" si="2"/>
        <v>0.4115271493736171</v>
      </c>
      <c r="K72" s="4">
        <f t="shared" si="3"/>
        <v>0.47109691131792775</v>
      </c>
      <c r="L72" s="4">
        <f t="shared" si="3"/>
        <v>0.30040323566226385</v>
      </c>
      <c r="M72" s="4">
        <f t="shared" si="3"/>
        <v>3.9439128839717212</v>
      </c>
      <c r="N72" s="26">
        <f t="shared" si="4"/>
        <v>1068.7858699096978</v>
      </c>
      <c r="O72" s="28"/>
      <c r="U72" s="1"/>
    </row>
    <row r="73" spans="1:21" ht="12.75">
      <c r="A73" s="1" t="s">
        <v>1</v>
      </c>
      <c r="B73" s="1">
        <v>5</v>
      </c>
      <c r="C73" s="3">
        <v>2</v>
      </c>
      <c r="D73" s="5">
        <f t="shared" si="1"/>
        <v>12.456162865809342</v>
      </c>
      <c r="E73" s="43">
        <v>703.7197243797248</v>
      </c>
      <c r="F73" s="43">
        <v>208.5027211899339</v>
      </c>
      <c r="G73" s="43">
        <v>108.82850020030965</v>
      </c>
      <c r="H73" s="43">
        <v>119.7431126642124</v>
      </c>
      <c r="I73" s="4">
        <f t="shared" si="2"/>
        <v>1.680453595795765</v>
      </c>
      <c r="J73" s="4">
        <f t="shared" si="2"/>
        <v>0.39589055208341917</v>
      </c>
      <c r="K73" s="4">
        <f t="shared" si="3"/>
        <v>0.9004718265644063</v>
      </c>
      <c r="L73" s="4">
        <f t="shared" si="3"/>
        <v>0.6069159580143612</v>
      </c>
      <c r="M73" s="4">
        <f t="shared" si="3"/>
        <v>5.09284507380568</v>
      </c>
      <c r="N73" s="26">
        <f t="shared" si="4"/>
        <v>1161.9267983062539</v>
      </c>
      <c r="O73" s="28"/>
      <c r="U73" s="1"/>
    </row>
    <row r="74" spans="1:21" ht="12.75">
      <c r="A74" s="1" t="s">
        <v>1</v>
      </c>
      <c r="B74" s="1">
        <v>6</v>
      </c>
      <c r="C74" s="3">
        <v>2</v>
      </c>
      <c r="D74" s="5">
        <f t="shared" si="1"/>
        <v>11.3439960127463</v>
      </c>
      <c r="E74" s="44">
        <v>483.8307475443342</v>
      </c>
      <c r="F74" s="44">
        <v>174.9686427855586</v>
      </c>
      <c r="G74" s="44">
        <v>98.57364411946492</v>
      </c>
      <c r="H74" s="44">
        <v>68.77238610898124</v>
      </c>
      <c r="I74" s="4">
        <f t="shared" si="2"/>
        <v>0</v>
      </c>
      <c r="J74" s="4">
        <f t="shared" si="2"/>
        <v>0.32195061913199</v>
      </c>
      <c r="K74" s="4">
        <f t="shared" si="3"/>
        <v>0.219750423982518</v>
      </c>
      <c r="L74" s="4">
        <f t="shared" si="3"/>
        <v>0.3509719630095576</v>
      </c>
      <c r="M74" s="4">
        <f t="shared" si="3"/>
        <v>4.328946411845219</v>
      </c>
      <c r="N74" s="26">
        <f t="shared" si="4"/>
        <v>842.7110359890545</v>
      </c>
      <c r="O74" s="28"/>
      <c r="U74" s="1"/>
    </row>
    <row r="75" spans="1:21" ht="12.75">
      <c r="A75" s="1" t="s">
        <v>2</v>
      </c>
      <c r="B75" s="1">
        <v>1</v>
      </c>
      <c r="C75" s="1">
        <v>1</v>
      </c>
      <c r="D75" s="5">
        <f t="shared" si="1"/>
        <v>6.34012934930691</v>
      </c>
      <c r="E75" s="62">
        <v>382.2784356885296</v>
      </c>
      <c r="F75" s="62">
        <v>159.1032023396358</v>
      </c>
      <c r="G75" s="62">
        <v>84.13684659169976</v>
      </c>
      <c r="H75" s="62">
        <v>65.53732853619742</v>
      </c>
      <c r="I75" s="4">
        <f t="shared" si="2"/>
        <v>0.9026391481850402</v>
      </c>
      <c r="J75" s="4">
        <f t="shared" si="2"/>
        <v>0.17200575662183631</v>
      </c>
      <c r="K75" s="4">
        <f t="shared" si="3"/>
        <v>0.19827610593795894</v>
      </c>
      <c r="L75" s="4">
        <f t="shared" si="3"/>
        <v>0.3015168904315559</v>
      </c>
      <c r="M75" s="4">
        <f t="shared" si="3"/>
        <v>3.57381707956673</v>
      </c>
      <c r="N75" s="26">
        <f t="shared" si="4"/>
        <v>702.5441974861126</v>
      </c>
      <c r="O75" s="28"/>
      <c r="U75" s="1"/>
    </row>
    <row r="76" spans="1:21" ht="12.75">
      <c r="A76" s="1" t="s">
        <v>2</v>
      </c>
      <c r="B76" s="1">
        <v>2</v>
      </c>
      <c r="C76" s="1">
        <v>1</v>
      </c>
      <c r="D76" s="5">
        <f t="shared" si="1"/>
        <v>7.525487579274355</v>
      </c>
      <c r="E76" s="63">
        <v>804.1833721174962</v>
      </c>
      <c r="F76" s="63">
        <v>302.98820848580823</v>
      </c>
      <c r="G76" s="63">
        <v>190.4971146980985</v>
      </c>
      <c r="H76" s="63">
        <v>151.7583706640167</v>
      </c>
      <c r="I76" s="4">
        <f t="shared" si="2"/>
        <v>0</v>
      </c>
      <c r="J76" s="4">
        <f t="shared" si="2"/>
        <v>0.1519544146927143</v>
      </c>
      <c r="K76" s="4">
        <f t="shared" si="3"/>
        <v>0.3213583207544295</v>
      </c>
      <c r="L76" s="4">
        <f t="shared" si="3"/>
        <v>0.32715950885454215</v>
      </c>
      <c r="M76" s="4">
        <f t="shared" si="3"/>
        <v>5.103619071316411</v>
      </c>
      <c r="N76" s="26">
        <f>SUM(D76:M76)</f>
        <v>1462.856644860312</v>
      </c>
      <c r="O76" s="28"/>
      <c r="U76" s="1"/>
    </row>
    <row r="77" spans="1:21" ht="12.75">
      <c r="A77" s="1" t="s">
        <v>2</v>
      </c>
      <c r="B77" s="1">
        <v>3</v>
      </c>
      <c r="C77" s="1">
        <v>1</v>
      </c>
      <c r="D77" s="5">
        <f t="shared" si="1"/>
        <v>8.347241819740988</v>
      </c>
      <c r="E77" s="64">
        <v>445.55052580896</v>
      </c>
      <c r="F77" s="64">
        <v>489.3168502443349</v>
      </c>
      <c r="G77" s="64">
        <v>321.1844985064342</v>
      </c>
      <c r="H77" s="64">
        <v>234.57951637423764</v>
      </c>
      <c r="I77" s="4">
        <f t="shared" si="2"/>
        <v>0</v>
      </c>
      <c r="J77" s="4">
        <f t="shared" si="2"/>
        <v>0.054374740161042275</v>
      </c>
      <c r="K77" s="4">
        <f t="shared" si="3"/>
        <v>0.24681644076241394</v>
      </c>
      <c r="L77" s="4">
        <f t="shared" si="3"/>
        <v>0.2472227259180561</v>
      </c>
      <c r="M77" s="4">
        <f t="shared" si="3"/>
        <v>6.004435825245704</v>
      </c>
      <c r="N77" s="26">
        <f t="shared" si="4"/>
        <v>1505.5314824857949</v>
      </c>
      <c r="O77" s="28"/>
      <c r="U77" s="1"/>
    </row>
    <row r="78" spans="1:21" ht="12.75">
      <c r="A78" s="1" t="s">
        <v>2</v>
      </c>
      <c r="B78" s="1">
        <v>4</v>
      </c>
      <c r="C78" s="3">
        <v>2</v>
      </c>
      <c r="D78" s="5">
        <f t="shared" si="1"/>
        <v>9.600133426453382</v>
      </c>
      <c r="E78" s="65">
        <v>464.1040049923543</v>
      </c>
      <c r="F78" s="65">
        <v>177.67812166840275</v>
      </c>
      <c r="G78" s="65">
        <v>115.79699526984486</v>
      </c>
      <c r="H78" s="65">
        <v>89.71164037248346</v>
      </c>
      <c r="I78" s="4">
        <f t="shared" si="2"/>
        <v>0</v>
      </c>
      <c r="J78" s="4">
        <f t="shared" si="2"/>
        <v>0.29518473988308486</v>
      </c>
      <c r="K78" s="4">
        <f t="shared" si="3"/>
        <v>0.17416345239183595</v>
      </c>
      <c r="L78" s="4">
        <f t="shared" si="3"/>
        <v>0.24764189587243404</v>
      </c>
      <c r="M78" s="4">
        <f t="shared" si="3"/>
        <v>5.431001756676971</v>
      </c>
      <c r="N78" s="26">
        <f t="shared" si="4"/>
        <v>863.038887574363</v>
      </c>
      <c r="O78" s="28"/>
      <c r="U78" s="1"/>
    </row>
    <row r="79" spans="1:21" ht="12.75">
      <c r="A79" s="1" t="s">
        <v>2</v>
      </c>
      <c r="B79" s="1">
        <v>5</v>
      </c>
      <c r="C79" s="3">
        <v>2</v>
      </c>
      <c r="D79" s="5">
        <f t="shared" si="1"/>
        <v>9.414689534928815</v>
      </c>
      <c r="E79" s="66">
        <v>319.01153425468027</v>
      </c>
      <c r="F79" s="66">
        <v>127.28650258668833</v>
      </c>
      <c r="G79" s="66">
        <v>91.23071533278437</v>
      </c>
      <c r="H79" s="66">
        <v>51.701855354283026</v>
      </c>
      <c r="I79" s="4">
        <f t="shared" si="2"/>
        <v>0.5563468897720089</v>
      </c>
      <c r="J79" s="4">
        <f t="shared" si="2"/>
        <v>0.9134290341922352</v>
      </c>
      <c r="K79" s="4">
        <f t="shared" si="3"/>
        <v>0.11750910433262934</v>
      </c>
      <c r="L79" s="4">
        <f t="shared" si="3"/>
        <v>0.23420414831915515</v>
      </c>
      <c r="M79" s="4">
        <f t="shared" si="3"/>
        <v>5.002732686976295</v>
      </c>
      <c r="N79" s="26">
        <f t="shared" si="4"/>
        <v>605.4695189269571</v>
      </c>
      <c r="O79" s="28"/>
      <c r="U79" s="1"/>
    </row>
    <row r="80" spans="1:21" ht="12.75">
      <c r="A80" s="1" t="s">
        <v>2</v>
      </c>
      <c r="B80" s="1">
        <v>6</v>
      </c>
      <c r="C80" s="3">
        <v>2</v>
      </c>
      <c r="D80" s="5">
        <f t="shared" si="1"/>
        <v>8.338264451781832</v>
      </c>
      <c r="E80" s="67">
        <v>304.994331172056</v>
      </c>
      <c r="F80" s="67">
        <v>99.93882581216408</v>
      </c>
      <c r="G80" s="67">
        <v>76.24157350494224</v>
      </c>
      <c r="H80" s="67">
        <v>52.20817464570804</v>
      </c>
      <c r="I80" s="4">
        <f t="shared" si="2"/>
        <v>0.15795692853096624</v>
      </c>
      <c r="J80" s="4">
        <f t="shared" si="2"/>
        <v>0.1828971060098699</v>
      </c>
      <c r="K80" s="4">
        <f t="shared" si="3"/>
        <v>0.5907734863775453</v>
      </c>
      <c r="L80" s="4">
        <f t="shared" si="3"/>
        <v>0.4495026130436577</v>
      </c>
      <c r="M80" s="4">
        <f t="shared" si="3"/>
        <v>5.009795859207898</v>
      </c>
      <c r="N80" s="26">
        <f t="shared" si="4"/>
        <v>548.1120955798222</v>
      </c>
      <c r="O80" s="21"/>
      <c r="U80" s="1"/>
    </row>
    <row r="81" spans="1:21" ht="12.75">
      <c r="A81" s="1" t="s">
        <v>3</v>
      </c>
      <c r="B81" s="1">
        <v>1</v>
      </c>
      <c r="C81" s="1">
        <v>1</v>
      </c>
      <c r="D81" s="5">
        <f t="shared" si="1"/>
        <v>8.629799789682531</v>
      </c>
      <c r="E81" s="68">
        <v>619.3013648684417</v>
      </c>
      <c r="F81" s="68">
        <v>158.6858982786079</v>
      </c>
      <c r="G81" s="68">
        <v>107.2523299718806</v>
      </c>
      <c r="H81" s="68">
        <v>67.9531273032835</v>
      </c>
      <c r="I81" s="4">
        <f t="shared" si="2"/>
        <v>0.21129743551139651</v>
      </c>
      <c r="J81" s="4">
        <f t="shared" si="2"/>
        <v>0.7527745106753345</v>
      </c>
      <c r="K81" s="4">
        <f t="shared" si="3"/>
        <v>0.5304796056480645</v>
      </c>
      <c r="L81" s="4">
        <f t="shared" si="3"/>
        <v>0.4201692332481393</v>
      </c>
      <c r="M81" s="4">
        <f t="shared" si="3"/>
        <v>4.309080044363715</v>
      </c>
      <c r="N81" s="26">
        <f t="shared" si="4"/>
        <v>968.0463210413429</v>
      </c>
      <c r="O81" s="21"/>
      <c r="U81" s="1"/>
    </row>
    <row r="82" spans="1:21" ht="12.75">
      <c r="A82" s="1" t="s">
        <v>3</v>
      </c>
      <c r="B82" s="1">
        <v>2</v>
      </c>
      <c r="C82" s="1">
        <v>1</v>
      </c>
      <c r="D82" s="5">
        <f t="shared" si="1"/>
        <v>8.851480521492332</v>
      </c>
      <c r="E82" s="69">
        <v>431.3984322490755</v>
      </c>
      <c r="F82" s="69">
        <v>124.5410963989498</v>
      </c>
      <c r="G82" s="69">
        <v>79.02981758593978</v>
      </c>
      <c r="H82" s="69">
        <v>58.497512308314676</v>
      </c>
      <c r="I82" s="4">
        <f t="shared" si="2"/>
        <v>0.39274499711122496</v>
      </c>
      <c r="J82" s="4">
        <f t="shared" si="2"/>
        <v>1.109052181664225</v>
      </c>
      <c r="K82" s="4">
        <f t="shared" si="3"/>
        <v>0.4625811629054098</v>
      </c>
      <c r="L82" s="4">
        <f t="shared" si="3"/>
        <v>0.45381426912009637</v>
      </c>
      <c r="M82" s="4">
        <f t="shared" si="3"/>
        <v>3.36076153610029</v>
      </c>
      <c r="N82" s="26">
        <f t="shared" si="4"/>
        <v>708.0972932106732</v>
      </c>
      <c r="O82" s="21"/>
      <c r="U82" s="1"/>
    </row>
    <row r="83" spans="1:21" ht="12.75">
      <c r="A83" s="1" t="s">
        <v>3</v>
      </c>
      <c r="B83" s="1">
        <v>3</v>
      </c>
      <c r="C83" s="1">
        <v>1</v>
      </c>
      <c r="D83" s="5">
        <f t="shared" si="1"/>
        <v>7.823062534035552</v>
      </c>
      <c r="E83" s="70">
        <v>432.54330661641694</v>
      </c>
      <c r="F83" s="70">
        <v>161.71921218508854</v>
      </c>
      <c r="G83" s="70">
        <v>111.38462127737688</v>
      </c>
      <c r="H83" s="70">
        <v>60.69069095287172</v>
      </c>
      <c r="I83" s="4">
        <f t="shared" si="2"/>
        <v>0.31027357104236575</v>
      </c>
      <c r="J83" s="4">
        <f t="shared" si="2"/>
        <v>0.21621151759349136</v>
      </c>
      <c r="K83" s="4">
        <f t="shared" si="3"/>
        <v>0.2666225518408885</v>
      </c>
      <c r="L83" s="4">
        <f t="shared" si="3"/>
        <v>0.5031135605526248</v>
      </c>
      <c r="M83" s="4">
        <f t="shared" si="3"/>
        <v>2.7542065807265876</v>
      </c>
      <c r="N83" s="26">
        <f t="shared" si="4"/>
        <v>778.2113213475455</v>
      </c>
      <c r="O83" s="21"/>
      <c r="U83" s="1"/>
    </row>
    <row r="84" spans="1:21" ht="12.75">
      <c r="A84" s="1" t="s">
        <v>3</v>
      </c>
      <c r="B84" s="1">
        <v>4</v>
      </c>
      <c r="C84" s="3">
        <v>2</v>
      </c>
      <c r="D84" s="5">
        <f t="shared" si="1"/>
        <v>10.263783280590811</v>
      </c>
      <c r="E84" s="71">
        <v>377.98086025416524</v>
      </c>
      <c r="F84" s="71">
        <v>130.15069624796263</v>
      </c>
      <c r="G84" s="71">
        <v>93.80567317116238</v>
      </c>
      <c r="H84" s="71">
        <v>97.8622553421867</v>
      </c>
      <c r="I84" s="4">
        <f t="shared" si="2"/>
        <v>0</v>
      </c>
      <c r="J84" s="4">
        <f t="shared" si="2"/>
        <v>0.9631096632382952</v>
      </c>
      <c r="K84" s="4">
        <f t="shared" si="3"/>
        <v>0.6549358896690474</v>
      </c>
      <c r="L84" s="4">
        <f t="shared" si="3"/>
        <v>0.5391667452384779</v>
      </c>
      <c r="M84" s="4">
        <f t="shared" si="3"/>
        <v>2.926767250057561</v>
      </c>
      <c r="N84" s="26">
        <f t="shared" si="4"/>
        <v>715.1472478442711</v>
      </c>
      <c r="O84" s="21"/>
      <c r="U84" s="1"/>
    </row>
    <row r="85" spans="1:21" ht="12.75">
      <c r="A85" s="1" t="s">
        <v>3</v>
      </c>
      <c r="B85" s="1">
        <v>5</v>
      </c>
      <c r="C85" s="3">
        <v>2</v>
      </c>
      <c r="D85" s="5">
        <f t="shared" si="1"/>
        <v>10.608184283188915</v>
      </c>
      <c r="E85" s="72">
        <v>454.4412790577134</v>
      </c>
      <c r="F85" s="72">
        <v>171.71528359256297</v>
      </c>
      <c r="G85" s="72">
        <v>115.75525275182083</v>
      </c>
      <c r="H85" s="72">
        <v>127.32708925589196</v>
      </c>
      <c r="I85" s="4">
        <f t="shared" si="2"/>
        <v>2.785625730314934</v>
      </c>
      <c r="J85" s="4">
        <f t="shared" si="2"/>
        <v>0.2960063699865664</v>
      </c>
      <c r="K85" s="4">
        <f aca="true" t="shared" si="5" ref="K85:M86">K27*(K56/1000)</f>
        <v>0.11358213761677614</v>
      </c>
      <c r="L85" s="4">
        <f t="shared" si="5"/>
        <v>0.3906044563906227</v>
      </c>
      <c r="M85" s="4">
        <f t="shared" si="5"/>
        <v>2.3555573272462387</v>
      </c>
      <c r="N85" s="26">
        <f t="shared" si="4"/>
        <v>885.7884649627332</v>
      </c>
      <c r="O85" s="1"/>
      <c r="U85" s="1"/>
    </row>
    <row r="86" spans="1:21" ht="12.75">
      <c r="A86" s="1" t="s">
        <v>3</v>
      </c>
      <c r="B86" s="1">
        <v>6</v>
      </c>
      <c r="C86" s="3">
        <v>2</v>
      </c>
      <c r="D86" s="5">
        <f t="shared" si="1"/>
        <v>8.032985416820809</v>
      </c>
      <c r="E86" s="56">
        <v>451.75866250347445</v>
      </c>
      <c r="F86" s="56">
        <v>122.05781495339681</v>
      </c>
      <c r="G86" s="56">
        <v>99.89537059000281</v>
      </c>
      <c r="H86" s="56">
        <v>81.2896830036193</v>
      </c>
      <c r="I86" s="4">
        <f t="shared" si="2"/>
        <v>0</v>
      </c>
      <c r="J86" s="4">
        <f t="shared" si="2"/>
        <v>0.4115137027103735</v>
      </c>
      <c r="K86" s="4">
        <f t="shared" si="5"/>
        <v>0.7060233545972989</v>
      </c>
      <c r="L86" s="4">
        <f t="shared" si="5"/>
        <v>0.3495183225541831</v>
      </c>
      <c r="M86" s="4">
        <f t="shared" si="5"/>
        <v>1.6283374552452043</v>
      </c>
      <c r="N86" s="26">
        <f t="shared" si="4"/>
        <v>766.1299093024213</v>
      </c>
      <c r="O86" s="1"/>
      <c r="U86" s="1"/>
    </row>
    <row r="87" spans="10:21" ht="12.75">
      <c r="J87" s="1"/>
      <c r="K87" s="1"/>
      <c r="L87" s="1"/>
      <c r="M87" s="1"/>
      <c r="N87" s="1"/>
      <c r="O87" s="1"/>
      <c r="U87" s="1"/>
    </row>
    <row r="88" spans="10:21" ht="12.75">
      <c r="J88" s="1"/>
      <c r="K88" s="1"/>
      <c r="L88" s="1"/>
      <c r="M88" s="1"/>
      <c r="N88" s="1"/>
      <c r="O88" s="1"/>
      <c r="U88" s="1"/>
    </row>
    <row r="89" spans="10:21" ht="12.75">
      <c r="J89" s="1"/>
      <c r="K89" s="1"/>
      <c r="L89" s="1"/>
      <c r="M89" s="1"/>
      <c r="N89" s="1"/>
      <c r="O89" s="1"/>
      <c r="U89" s="1"/>
    </row>
    <row r="90" spans="10:21" ht="12.75">
      <c r="J90" s="1"/>
      <c r="K90" s="1"/>
      <c r="L90" s="1"/>
      <c r="M90" s="1"/>
      <c r="N90" s="1"/>
      <c r="O90" s="1"/>
      <c r="U90" s="1"/>
    </row>
    <row r="91" spans="10:21" ht="12.75">
      <c r="J91" s="1"/>
      <c r="K91" s="1"/>
      <c r="L91" s="1"/>
      <c r="M91" s="1"/>
      <c r="N91" s="1"/>
      <c r="O91" s="1"/>
      <c r="U91" s="1"/>
    </row>
    <row r="92" spans="10:21" ht="12.75">
      <c r="J92" s="1"/>
      <c r="K92" s="1"/>
      <c r="L92" s="1"/>
      <c r="M92" s="1"/>
      <c r="N92" s="1"/>
      <c r="O92" s="1"/>
      <c r="U92" s="1"/>
    </row>
    <row r="93" spans="10:21" ht="12.75">
      <c r="J93" s="1"/>
      <c r="K93" s="1"/>
      <c r="L93" s="1"/>
      <c r="M93" s="1"/>
      <c r="N93" s="1"/>
      <c r="O93" s="1"/>
      <c r="U93" s="1"/>
    </row>
    <row r="94" spans="10:21" ht="12.75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0:21" ht="12.75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0:21" ht="12.75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0:21" ht="12.75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0:21" ht="12.75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0:21" ht="12.75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0:21" ht="12.75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0:21" ht="12.75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0:21" ht="12.75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0:21" ht="12.75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0:21" ht="12.75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0:21" ht="12.75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0:21" ht="12.75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0:21" ht="12.75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0:21" ht="12.75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0:21" ht="12.75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0:21" ht="12.75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0:21" ht="12.75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0:21" ht="12.75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0:21" ht="12.75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0:21" ht="12.75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0:21" ht="12.75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0:21" ht="12.75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0:21" ht="12.75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0:21" ht="12.75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0:21" ht="12.75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0:21" ht="12.75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0:21" ht="12.75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0:21" ht="12.75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0:21" ht="12.75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0:21" ht="12.75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0:21" ht="12.75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0:21" ht="12.75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0:21" ht="12.75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0:21" ht="12.75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0:21" ht="12.75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0:21" ht="12.75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0:21" ht="12.75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0:21" ht="12.75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0:21" ht="12.75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0:21" ht="12.7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0:21" ht="12.75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0:21" ht="12.75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0:21" ht="12.75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0:21" ht="12.75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0:21" ht="12.75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0:21" ht="12.75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0:21" ht="12.75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0:21" ht="12.75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0:21" ht="12.75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0:21" ht="12.75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0:21" ht="12.75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0:21" ht="12.75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0:21" ht="12.75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0:21" ht="12.75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</sheetData>
  <sheetProtection/>
  <printOptions/>
  <pageMargins left="0.75" right="0.75" top="1" bottom="1" header="0.5" footer="0.5"/>
  <pageSetup horizontalDpi="300" verticalDpi="300" orientation="portrait" r:id="rId1"/>
  <ignoredErrors>
    <ignoredError sqref="N28 N5:N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H27" sqref="H27"/>
    </sheetView>
  </sheetViews>
  <sheetFormatPr defaultColWidth="9.140625" defaultRowHeight="12.75"/>
  <cols>
    <col min="3" max="4" width="11.8515625" style="0" customWidth="1"/>
    <col min="7" max="7" width="13.140625" style="0" customWidth="1"/>
    <col min="8" max="9" width="15.140625" style="0" customWidth="1"/>
    <col min="10" max="10" width="16.8515625" style="0" customWidth="1"/>
    <col min="11" max="11" width="13.140625" style="0" customWidth="1"/>
    <col min="12" max="12" width="11.7109375" style="0" customWidth="1"/>
    <col min="13" max="13" width="12.140625" style="0" customWidth="1"/>
    <col min="14" max="14" width="11.8515625" style="0" customWidth="1"/>
  </cols>
  <sheetData>
    <row r="1" spans="1:23" ht="12.75">
      <c r="A1" s="1"/>
      <c r="B1" s="1"/>
      <c r="C1" s="1"/>
      <c r="D1" s="1"/>
      <c r="E1" s="2"/>
      <c r="F1" s="1"/>
      <c r="G1" s="1" t="s">
        <v>49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 t="s">
        <v>46</v>
      </c>
      <c r="H2" s="1"/>
      <c r="I2" s="1"/>
      <c r="J2" s="1"/>
      <c r="K2" s="1"/>
      <c r="L2" s="1"/>
      <c r="O2" s="1"/>
      <c r="P2" s="1"/>
      <c r="Q2" s="1"/>
      <c r="R2" s="8" t="s">
        <v>34</v>
      </c>
      <c r="S2" s="8" t="s">
        <v>34</v>
      </c>
      <c r="T2" s="8" t="s">
        <v>34</v>
      </c>
      <c r="U2" s="8" t="s">
        <v>35</v>
      </c>
      <c r="V2" s="8" t="s">
        <v>35</v>
      </c>
      <c r="W2" s="8" t="s">
        <v>35</v>
      </c>
    </row>
    <row r="3" spans="1:23" ht="12.75">
      <c r="A3" s="7" t="s">
        <v>38</v>
      </c>
      <c r="K3" s="14"/>
      <c r="L3" s="14"/>
      <c r="P3" s="8" t="s">
        <v>27</v>
      </c>
      <c r="Q3" s="8" t="s">
        <v>28</v>
      </c>
      <c r="R3" s="8" t="s">
        <v>31</v>
      </c>
      <c r="S3" s="20" t="s">
        <v>32</v>
      </c>
      <c r="T3" s="20" t="s">
        <v>33</v>
      </c>
      <c r="U3" s="16" t="s">
        <v>31</v>
      </c>
      <c r="V3" s="19" t="s">
        <v>32</v>
      </c>
      <c r="W3" s="20" t="s">
        <v>33</v>
      </c>
    </row>
    <row r="4" spans="5:23" ht="12.75">
      <c r="E4" s="9" t="s">
        <v>9</v>
      </c>
      <c r="F4" s="9" t="s">
        <v>9</v>
      </c>
      <c r="H4" s="9" t="s">
        <v>9</v>
      </c>
      <c r="I4" s="9"/>
      <c r="J4" s="9"/>
      <c r="L4" s="12"/>
      <c r="M4" s="12"/>
      <c r="P4" s="17" t="s">
        <v>10</v>
      </c>
      <c r="Q4" s="17" t="s">
        <v>10</v>
      </c>
      <c r="R4" s="8" t="s">
        <v>10</v>
      </c>
      <c r="S4" s="8" t="s">
        <v>10</v>
      </c>
      <c r="T4" s="8" t="s">
        <v>10</v>
      </c>
      <c r="U4" s="8" t="s">
        <v>10</v>
      </c>
      <c r="V4" s="8" t="s">
        <v>10</v>
      </c>
      <c r="W4" s="8" t="s">
        <v>10</v>
      </c>
    </row>
    <row r="5" spans="1:19" ht="12.75">
      <c r="A5" s="7" t="s">
        <v>4</v>
      </c>
      <c r="B5" s="7" t="s">
        <v>5</v>
      </c>
      <c r="C5" s="7" t="s">
        <v>30</v>
      </c>
      <c r="D5" s="7" t="s">
        <v>51</v>
      </c>
      <c r="E5" s="13" t="s">
        <v>36</v>
      </c>
      <c r="F5" s="13" t="s">
        <v>37</v>
      </c>
      <c r="G5" s="13" t="s">
        <v>48</v>
      </c>
      <c r="H5" s="13" t="s">
        <v>52</v>
      </c>
      <c r="I5" s="13"/>
      <c r="J5" s="13" t="s">
        <v>42</v>
      </c>
      <c r="K5" s="13" t="s">
        <v>43</v>
      </c>
      <c r="L5" s="13" t="s">
        <v>44</v>
      </c>
      <c r="M5" s="13" t="s">
        <v>45</v>
      </c>
      <c r="P5" s="8"/>
      <c r="Q5" s="1"/>
      <c r="R5" s="1"/>
      <c r="S5" s="15"/>
    </row>
    <row r="6" spans="1:23" ht="12.75">
      <c r="A6" s="1" t="s">
        <v>0</v>
      </c>
      <c r="B6" s="1">
        <v>1</v>
      </c>
      <c r="C6" s="1">
        <v>1</v>
      </c>
      <c r="D6" s="5">
        <v>1.281678524286969</v>
      </c>
      <c r="E6" s="5">
        <v>40.074074074074076</v>
      </c>
      <c r="F6" s="5">
        <v>899.2592592592592</v>
      </c>
      <c r="G6" s="4">
        <v>4244.207912177688</v>
      </c>
      <c r="H6" s="5">
        <f aca="true" t="shared" si="0" ref="H6:H29">G6-F6</f>
        <v>3344.9486529184287</v>
      </c>
      <c r="I6" s="5"/>
      <c r="J6" s="6">
        <v>8716.429909799012</v>
      </c>
      <c r="K6" s="6">
        <v>4384.227775629758</v>
      </c>
      <c r="L6" s="6">
        <v>2397.9833486756074</v>
      </c>
      <c r="M6" s="5">
        <f aca="true" t="shared" si="1" ref="M6:M29">L6+K6+J6+H6+F6+E6</f>
        <v>19782.92302035614</v>
      </c>
      <c r="P6" s="4">
        <v>4.8291832233291</v>
      </c>
      <c r="Q6" s="4">
        <v>157.18372481581554</v>
      </c>
      <c r="R6" s="10">
        <v>0.6640047764363964</v>
      </c>
      <c r="S6" s="10">
        <v>0.1150051578253565</v>
      </c>
      <c r="U6" s="10">
        <v>0.005856058807330181</v>
      </c>
      <c r="V6" s="10">
        <v>0</v>
      </c>
      <c r="W6" s="10">
        <v>0.07719209905859195</v>
      </c>
    </row>
    <row r="7" spans="1:23" ht="12.75">
      <c r="A7" s="1" t="s">
        <v>0</v>
      </c>
      <c r="B7" s="1">
        <v>2</v>
      </c>
      <c r="C7" s="1">
        <v>1</v>
      </c>
      <c r="D7" s="5">
        <v>0.7816573135516223</v>
      </c>
      <c r="E7" s="5">
        <v>47.2962962962963</v>
      </c>
      <c r="F7" s="5">
        <v>865.925925925926</v>
      </c>
      <c r="G7" s="4">
        <v>5375.264244855305</v>
      </c>
      <c r="H7" s="5">
        <f t="shared" si="0"/>
        <v>4509.338318929379</v>
      </c>
      <c r="I7" s="5"/>
      <c r="J7" s="6">
        <v>5889.71922361238</v>
      </c>
      <c r="K7" s="6">
        <v>1289.8296827972295</v>
      </c>
      <c r="L7" s="6">
        <v>2145.012101277048</v>
      </c>
      <c r="M7" s="5">
        <f t="shared" si="1"/>
        <v>14747.121548838257</v>
      </c>
      <c r="P7" s="4">
        <v>3.2929192729326036</v>
      </c>
      <c r="Q7" s="4">
        <v>184.60693439320508</v>
      </c>
      <c r="R7" s="10">
        <v>0.7583803107782434</v>
      </c>
      <c r="S7" s="10">
        <v>0.5095776427305939</v>
      </c>
      <c r="U7" s="10">
        <v>0.45858597597030076</v>
      </c>
      <c r="V7" s="10">
        <v>0.13131960966257467</v>
      </c>
      <c r="W7" s="10">
        <v>0.027713424218634108</v>
      </c>
    </row>
    <row r="8" spans="1:23" ht="12.75">
      <c r="A8" s="1" t="s">
        <v>0</v>
      </c>
      <c r="B8" s="1">
        <v>3</v>
      </c>
      <c r="C8" s="1">
        <v>1</v>
      </c>
      <c r="D8" s="5">
        <v>1.1151983283176967</v>
      </c>
      <c r="E8" s="5">
        <v>37.77777777777778</v>
      </c>
      <c r="F8" s="5">
        <v>566.2962962962964</v>
      </c>
      <c r="G8" s="4">
        <v>5875.359017076779</v>
      </c>
      <c r="H8" s="5">
        <f t="shared" si="0"/>
        <v>5309.062720780483</v>
      </c>
      <c r="I8" s="5"/>
      <c r="J8" s="6">
        <v>5379.3532207806375</v>
      </c>
      <c r="K8" s="6">
        <v>5480.47667342558</v>
      </c>
      <c r="L8" s="6">
        <v>2063.70392937487</v>
      </c>
      <c r="M8" s="5">
        <f t="shared" si="1"/>
        <v>18836.670618435644</v>
      </c>
      <c r="P8" s="4">
        <v>4.225858829957725</v>
      </c>
      <c r="Q8" s="4">
        <v>179.56879264775077</v>
      </c>
      <c r="R8" s="10">
        <v>0.4812830766544249</v>
      </c>
      <c r="S8" s="10">
        <v>0.23381846911197318</v>
      </c>
      <c r="U8" s="10">
        <v>0.012833107226641216</v>
      </c>
      <c r="V8" s="10">
        <v>0.022829997790950966</v>
      </c>
      <c r="W8" s="10">
        <v>0.10395631106444284</v>
      </c>
    </row>
    <row r="9" spans="1:23" ht="12.75">
      <c r="A9" s="1" t="s">
        <v>0</v>
      </c>
      <c r="B9" s="1">
        <v>4</v>
      </c>
      <c r="C9" s="3">
        <v>2</v>
      </c>
      <c r="D9" s="5">
        <v>1.1241588343938538</v>
      </c>
      <c r="E9" s="5">
        <v>47.03703703703704</v>
      </c>
      <c r="F9" s="5">
        <v>1168.888888888889</v>
      </c>
      <c r="G9" s="4">
        <v>4936.335697459233</v>
      </c>
      <c r="H9" s="5">
        <f t="shared" si="0"/>
        <v>3767.4468085703447</v>
      </c>
      <c r="I9" s="5"/>
      <c r="J9" s="6">
        <v>6848.38839605812</v>
      </c>
      <c r="K9" s="6">
        <v>4727.728102872524</v>
      </c>
      <c r="L9" s="6">
        <v>3401.1029007593065</v>
      </c>
      <c r="M9" s="5">
        <f t="shared" si="1"/>
        <v>19960.592134186223</v>
      </c>
      <c r="P9" s="4">
        <v>4.811441691927896</v>
      </c>
      <c r="Q9" s="4">
        <v>129.47463138902847</v>
      </c>
      <c r="R9" s="10">
        <v>0.3697881898113078</v>
      </c>
      <c r="S9" s="10">
        <v>0.5839444123829394</v>
      </c>
      <c r="U9" s="10">
        <v>0.007057220633349411</v>
      </c>
      <c r="V9" s="10">
        <v>2.032463478886335</v>
      </c>
      <c r="W9" s="10">
        <v>0.0508289570526282</v>
      </c>
    </row>
    <row r="10" spans="1:23" ht="12.75">
      <c r="A10" s="1" t="s">
        <v>0</v>
      </c>
      <c r="B10" s="1">
        <v>5</v>
      </c>
      <c r="C10" s="3">
        <v>2</v>
      </c>
      <c r="D10" s="5">
        <v>1.136346563982759</v>
      </c>
      <c r="E10" s="5">
        <v>38.14814814814815</v>
      </c>
      <c r="F10" s="5">
        <v>1203.3333333333333</v>
      </c>
      <c r="G10" s="4">
        <v>5980.69379690307</v>
      </c>
      <c r="H10" s="5">
        <f t="shared" si="0"/>
        <v>4777.360463569737</v>
      </c>
      <c r="I10" s="5"/>
      <c r="J10" s="6">
        <v>6891.977144634673</v>
      </c>
      <c r="K10" s="6">
        <v>2825.4361899596106</v>
      </c>
      <c r="L10" s="6">
        <v>5285.453304529853</v>
      </c>
      <c r="M10" s="5">
        <f t="shared" si="1"/>
        <v>21021.708584175354</v>
      </c>
      <c r="P10" s="4">
        <v>4.576869913661002</v>
      </c>
      <c r="Q10" s="4">
        <v>134.60338023334214</v>
      </c>
      <c r="R10" s="10">
        <v>0.2906473375560124</v>
      </c>
      <c r="S10" s="10">
        <v>0.5665470741804091</v>
      </c>
      <c r="U10" s="10">
        <v>0.005125922469865137</v>
      </c>
      <c r="V10" s="10">
        <v>1.2204321691186166</v>
      </c>
      <c r="W10" s="10">
        <v>1.2219307574322522</v>
      </c>
    </row>
    <row r="11" spans="1:23" ht="12.75">
      <c r="A11" s="1" t="s">
        <v>0</v>
      </c>
      <c r="B11" s="1">
        <v>6</v>
      </c>
      <c r="C11" s="3">
        <v>2</v>
      </c>
      <c r="D11" s="5">
        <v>1.0043248391346802</v>
      </c>
      <c r="E11" s="5">
        <v>35.18518518518518</v>
      </c>
      <c r="F11" s="5">
        <v>2797.03703703703</v>
      </c>
      <c r="G11" s="4">
        <v>6330.904639541399</v>
      </c>
      <c r="H11" s="5">
        <f t="shared" si="0"/>
        <v>3533.8676025043687</v>
      </c>
      <c r="I11" s="5"/>
      <c r="J11" s="6">
        <v>7392.861918668188</v>
      </c>
      <c r="K11" s="6">
        <v>7734.661624328956</v>
      </c>
      <c r="L11" s="6">
        <v>2607.372356826091</v>
      </c>
      <c r="M11" s="5">
        <f t="shared" si="1"/>
        <v>24100.985724549817</v>
      </c>
      <c r="P11" s="4">
        <v>4.376536826243004</v>
      </c>
      <c r="Q11" s="4">
        <v>133.40166717214709</v>
      </c>
      <c r="R11" s="10">
        <v>0.4046169642736684</v>
      </c>
      <c r="S11" s="10">
        <v>0.5642802703498093</v>
      </c>
      <c r="U11" s="10">
        <v>0.0068324657029090775</v>
      </c>
      <c r="V11" s="10">
        <v>0.5818003954139835</v>
      </c>
      <c r="W11" s="10">
        <v>0.03297709041184485</v>
      </c>
    </row>
    <row r="12" spans="1:23" ht="12.75">
      <c r="A12" s="1" t="s">
        <v>1</v>
      </c>
      <c r="B12" s="1">
        <v>1</v>
      </c>
      <c r="C12" s="1">
        <v>1</v>
      </c>
      <c r="D12" s="5">
        <v>0.995647524145859</v>
      </c>
      <c r="E12" s="5">
        <v>40.333333333333336</v>
      </c>
      <c r="F12" s="5">
        <v>1875.5555555555554</v>
      </c>
      <c r="G12" s="4">
        <v>4929.635186856951</v>
      </c>
      <c r="H12" s="5">
        <f t="shared" si="0"/>
        <v>3054.0796313013952</v>
      </c>
      <c r="I12" s="5"/>
      <c r="J12" s="6">
        <v>6193.161794783135</v>
      </c>
      <c r="K12" s="6">
        <v>4342.684817838633</v>
      </c>
      <c r="L12" s="6">
        <v>2378.9056172537257</v>
      </c>
      <c r="M12" s="5">
        <f t="shared" si="1"/>
        <v>17884.720750065775</v>
      </c>
      <c r="P12" s="4">
        <v>3.387377532975032</v>
      </c>
      <c r="Q12" s="4">
        <v>158.16386430060348</v>
      </c>
      <c r="R12" s="10">
        <v>0.6891032671321533</v>
      </c>
      <c r="S12" s="10">
        <v>0.04226006854801934</v>
      </c>
      <c r="U12" s="10">
        <v>0.09539751414391145</v>
      </c>
      <c r="V12" s="10">
        <v>0.1842100503355186</v>
      </c>
      <c r="W12" s="10">
        <v>0.044960297482428496</v>
      </c>
    </row>
    <row r="13" spans="1:23" ht="12.75">
      <c r="A13" s="1" t="s">
        <v>1</v>
      </c>
      <c r="B13" s="1">
        <v>2</v>
      </c>
      <c r="C13" s="1">
        <v>1</v>
      </c>
      <c r="D13" s="5">
        <v>1.0256136434894536</v>
      </c>
      <c r="E13" s="5">
        <v>32.370370370370374</v>
      </c>
      <c r="F13" s="5">
        <v>1845.18518518519</v>
      </c>
      <c r="G13" s="4">
        <v>4511.382691010838</v>
      </c>
      <c r="H13" s="5">
        <f t="shared" si="0"/>
        <v>2666.1975058256485</v>
      </c>
      <c r="I13" s="5"/>
      <c r="J13" s="6">
        <v>4175.171091375312</v>
      </c>
      <c r="K13" s="6">
        <v>4149.893868965896</v>
      </c>
      <c r="L13" s="6">
        <v>2370.266290992268</v>
      </c>
      <c r="M13" s="5">
        <f t="shared" si="1"/>
        <v>15239.084312714685</v>
      </c>
      <c r="P13" s="4">
        <v>3.4430978655612092</v>
      </c>
      <c r="Q13" s="4">
        <v>150.68419699074383</v>
      </c>
      <c r="R13" s="10">
        <v>0.9378961848066545</v>
      </c>
      <c r="S13" s="10">
        <v>0.7611123151762146</v>
      </c>
      <c r="U13" s="10">
        <v>0.029785489350553217</v>
      </c>
      <c r="V13" s="10">
        <v>0.3445589236773475</v>
      </c>
      <c r="W13" s="10">
        <v>0.16862480317398482</v>
      </c>
    </row>
    <row r="14" spans="1:23" ht="12.75">
      <c r="A14" s="1" t="s">
        <v>1</v>
      </c>
      <c r="B14" s="1">
        <v>3</v>
      </c>
      <c r="C14" s="1">
        <v>1</v>
      </c>
      <c r="D14" s="5">
        <v>1.032549759123019</v>
      </c>
      <c r="E14" s="5">
        <v>20.444444444444443</v>
      </c>
      <c r="F14" s="5">
        <v>2725.9259259259265</v>
      </c>
      <c r="G14" s="4">
        <v>4043.773093159982</v>
      </c>
      <c r="H14" s="5">
        <f t="shared" si="0"/>
        <v>1317.8471672340556</v>
      </c>
      <c r="I14" s="5"/>
      <c r="J14" s="6">
        <v>4938.701920823655</v>
      </c>
      <c r="K14" s="6">
        <v>3835.710470498924</v>
      </c>
      <c r="L14" s="6">
        <v>1817.6995040350748</v>
      </c>
      <c r="M14" s="5">
        <f t="shared" si="1"/>
        <v>14656.329432962084</v>
      </c>
      <c r="P14" s="4">
        <v>4.09833086151481</v>
      </c>
      <c r="Q14" s="4">
        <v>175.67222469187863</v>
      </c>
      <c r="R14" s="10">
        <v>1.1115190573511584</v>
      </c>
      <c r="S14" s="10">
        <v>0.5842739419513929</v>
      </c>
      <c r="U14" s="10">
        <v>0.027393758026214802</v>
      </c>
      <c r="V14" s="10">
        <v>0.15408140039535778</v>
      </c>
      <c r="W14" s="10">
        <v>0.10804694033977716</v>
      </c>
    </row>
    <row r="15" spans="1:23" ht="12.75">
      <c r="A15" s="1" t="s">
        <v>1</v>
      </c>
      <c r="B15" s="1">
        <v>4</v>
      </c>
      <c r="C15" s="3">
        <v>2</v>
      </c>
      <c r="D15" s="5">
        <v>0.8341842681329296</v>
      </c>
      <c r="E15" s="5">
        <v>41.148148148148145</v>
      </c>
      <c r="F15" s="5">
        <v>5372.222222222222</v>
      </c>
      <c r="G15" s="4">
        <v>7100.084152247366</v>
      </c>
      <c r="H15" s="5">
        <f t="shared" si="0"/>
        <v>1727.861930025144</v>
      </c>
      <c r="I15" s="5"/>
      <c r="J15" s="6">
        <v>4876.145994831431</v>
      </c>
      <c r="K15" s="6">
        <v>3231.640125326104</v>
      </c>
      <c r="L15" s="6">
        <v>2064.5157739417587</v>
      </c>
      <c r="M15" s="5">
        <f t="shared" si="1"/>
        <v>17313.534194494812</v>
      </c>
      <c r="P15" s="4">
        <v>3.196835152043662</v>
      </c>
      <c r="Q15" s="4">
        <v>161.44084590481947</v>
      </c>
      <c r="R15" s="10">
        <v>1.0626539656457206</v>
      </c>
      <c r="S15" s="10">
        <v>3.613679625044669</v>
      </c>
      <c r="U15" s="10">
        <v>0.042966691720786376</v>
      </c>
      <c r="V15" s="10">
        <v>2.9198754146365036</v>
      </c>
      <c r="W15" s="10">
        <v>0.4634409040700824</v>
      </c>
    </row>
    <row r="16" spans="1:23" ht="12.75">
      <c r="A16" s="1" t="s">
        <v>1</v>
      </c>
      <c r="B16" s="1">
        <v>5</v>
      </c>
      <c r="C16" s="3">
        <v>2</v>
      </c>
      <c r="D16" s="5">
        <v>1.1017605726419706</v>
      </c>
      <c r="E16" s="5">
        <v>49.2962962962963</v>
      </c>
      <c r="F16" s="5">
        <v>2509.2592592592596</v>
      </c>
      <c r="G16" s="4">
        <v>5357.654622531624</v>
      </c>
      <c r="H16" s="5">
        <f t="shared" si="0"/>
        <v>2848.3953632723646</v>
      </c>
      <c r="I16" s="5"/>
      <c r="J16" s="6">
        <v>4695.90090767756</v>
      </c>
      <c r="K16" s="6">
        <v>3520.214499945736</v>
      </c>
      <c r="L16" s="6">
        <v>1863.489561830123</v>
      </c>
      <c r="M16" s="5">
        <f t="shared" si="1"/>
        <v>15486.555888281338</v>
      </c>
      <c r="P16" s="4">
        <v>3.832837157638119</v>
      </c>
      <c r="Q16" s="4">
        <v>197.87143817245203</v>
      </c>
      <c r="R16" s="10">
        <v>1.2528200552565352</v>
      </c>
      <c r="S16" s="10">
        <v>2.510912971030788</v>
      </c>
      <c r="U16" s="10">
        <v>0.02894550475701342</v>
      </c>
      <c r="V16" s="10">
        <v>2.3664299872314563</v>
      </c>
      <c r="W16" s="10">
        <v>0.8893842500797382</v>
      </c>
    </row>
    <row r="17" spans="1:23" ht="12.75">
      <c r="A17" s="1" t="s">
        <v>1</v>
      </c>
      <c r="B17" s="1">
        <v>6</v>
      </c>
      <c r="C17" s="3">
        <v>2</v>
      </c>
      <c r="D17" s="5">
        <v>0.7843947659200308</v>
      </c>
      <c r="E17" s="5">
        <v>174.8148148148148</v>
      </c>
      <c r="F17" s="5">
        <v>3392.2222222222226</v>
      </c>
      <c r="G17" s="4">
        <v>4194.172515309674</v>
      </c>
      <c r="H17" s="5">
        <f t="shared" si="0"/>
        <v>801.9502930874514</v>
      </c>
      <c r="I17" s="5"/>
      <c r="J17" s="6">
        <v>4759.106039512312</v>
      </c>
      <c r="K17" s="6">
        <v>2404.518660871695</v>
      </c>
      <c r="L17" s="6">
        <v>1563.4715554457352</v>
      </c>
      <c r="M17" s="5">
        <f t="shared" si="1"/>
        <v>13096.083585954233</v>
      </c>
      <c r="P17" s="4">
        <v>2.86029655583683</v>
      </c>
      <c r="Q17" s="4">
        <v>151.77156599949478</v>
      </c>
      <c r="R17" s="10">
        <v>0.9386805193478335</v>
      </c>
      <c r="S17" s="10">
        <v>1.701687159314083</v>
      </c>
      <c r="U17" s="10">
        <v>0.10606349293937081</v>
      </c>
      <c r="V17" s="10">
        <v>1.374905225584291</v>
      </c>
      <c r="W17" s="10">
        <v>0.2101709572466609</v>
      </c>
    </row>
    <row r="18" spans="1:23" ht="12.75">
      <c r="A18" s="1" t="s">
        <v>2</v>
      </c>
      <c r="B18" s="1">
        <v>1</v>
      </c>
      <c r="C18" s="1">
        <v>1</v>
      </c>
      <c r="D18" s="5">
        <v>0.7502534425131453</v>
      </c>
      <c r="E18" s="5">
        <v>227.40740740740742</v>
      </c>
      <c r="F18" s="5">
        <v>2826.6666666666665</v>
      </c>
      <c r="G18" s="4">
        <v>8671.232471019839</v>
      </c>
      <c r="H18" s="5">
        <f t="shared" si="0"/>
        <v>5844.565804353173</v>
      </c>
      <c r="I18" s="5"/>
      <c r="J18" s="6">
        <v>4736.130282484749</v>
      </c>
      <c r="K18" s="6">
        <v>5411.200269162228</v>
      </c>
      <c r="L18" s="6">
        <v>2924.8371671732984</v>
      </c>
      <c r="M18" s="5">
        <f t="shared" si="1"/>
        <v>21970.807597247524</v>
      </c>
      <c r="P18" s="4">
        <v>5.104493346223526</v>
      </c>
      <c r="Q18" s="4">
        <v>243.05063822293997</v>
      </c>
      <c r="R18" s="10">
        <v>1.023990908532557</v>
      </c>
      <c r="S18" s="10">
        <v>0.48691169044870347</v>
      </c>
      <c r="U18" s="10">
        <v>0.03031027591573065</v>
      </c>
      <c r="V18" s="10">
        <v>0.9717077816148552</v>
      </c>
      <c r="W18" s="10">
        <v>0.09840548249201589</v>
      </c>
    </row>
    <row r="19" spans="1:23" ht="12.75">
      <c r="A19" s="1" t="s">
        <v>2</v>
      </c>
      <c r="B19" s="1">
        <v>2</v>
      </c>
      <c r="C19" s="1">
        <v>1</v>
      </c>
      <c r="D19" s="5">
        <v>0.9987209599257978</v>
      </c>
      <c r="E19" s="5">
        <v>15.148148148148147</v>
      </c>
      <c r="F19" s="5">
        <v>1331.4814814814815</v>
      </c>
      <c r="G19" s="4">
        <v>4484.49160903986</v>
      </c>
      <c r="H19" s="5">
        <f t="shared" si="0"/>
        <v>3153.0101275583784</v>
      </c>
      <c r="I19" s="5"/>
      <c r="J19" s="6">
        <v>4034.7139939646822</v>
      </c>
      <c r="K19" s="6">
        <v>5552.015425588567</v>
      </c>
      <c r="L19" s="6">
        <v>3696.6700524218227</v>
      </c>
      <c r="M19" s="5">
        <f t="shared" si="1"/>
        <v>17783.03922916308</v>
      </c>
      <c r="P19" s="4">
        <v>4.575087929075117</v>
      </c>
      <c r="Q19" s="4">
        <v>210.28889833872404</v>
      </c>
      <c r="R19" s="10">
        <v>1.0003796360116266</v>
      </c>
      <c r="S19" s="10">
        <v>0.3538195877029639</v>
      </c>
      <c r="U19" s="10">
        <v>0.046214664610636495</v>
      </c>
      <c r="V19" s="10">
        <v>0.040173684866019806</v>
      </c>
      <c r="W19" s="10">
        <v>0.03227606501029217</v>
      </c>
    </row>
    <row r="20" spans="1:23" ht="12.75">
      <c r="A20" s="1" t="s">
        <v>2</v>
      </c>
      <c r="B20" s="1">
        <v>3</v>
      </c>
      <c r="C20" s="1">
        <v>1</v>
      </c>
      <c r="D20" s="5">
        <v>1.0822880485999342</v>
      </c>
      <c r="E20" s="5">
        <v>45.62962962962964</v>
      </c>
      <c r="F20" s="5">
        <v>1665.9259259259259</v>
      </c>
      <c r="G20" s="4">
        <v>6795.731390323062</v>
      </c>
      <c r="H20" s="5">
        <f t="shared" si="0"/>
        <v>5129.805464397136</v>
      </c>
      <c r="I20" s="5"/>
      <c r="J20" s="6">
        <v>4786.441871710875</v>
      </c>
      <c r="K20" s="6">
        <v>4981.357391923617</v>
      </c>
      <c r="L20" s="6">
        <v>3030.6426857256506</v>
      </c>
      <c r="M20" s="5">
        <f t="shared" si="1"/>
        <v>19639.802969312837</v>
      </c>
      <c r="P20" s="4">
        <v>4.238463420681217</v>
      </c>
      <c r="Q20" s="4">
        <v>206.16542889228353</v>
      </c>
      <c r="R20" s="10">
        <v>1.1275077792769863</v>
      </c>
      <c r="S20" s="10">
        <v>0.26760462628229886</v>
      </c>
      <c r="U20" s="10">
        <v>0.03240943421717839</v>
      </c>
      <c r="V20" s="10">
        <v>0.18544784797284367</v>
      </c>
      <c r="W20" s="10">
        <v>0.06255874942309644</v>
      </c>
    </row>
    <row r="21" spans="1:23" ht="12.75">
      <c r="A21" s="1" t="s">
        <v>2</v>
      </c>
      <c r="B21" s="1">
        <v>4</v>
      </c>
      <c r="C21" s="3">
        <v>2</v>
      </c>
      <c r="D21" s="5">
        <v>0.6277413896930595</v>
      </c>
      <c r="E21" s="5">
        <v>25.40740740740741</v>
      </c>
      <c r="F21" s="5">
        <v>2724.444444444445</v>
      </c>
      <c r="G21" s="4">
        <v>10274.764870361707</v>
      </c>
      <c r="H21" s="5">
        <f t="shared" si="0"/>
        <v>7550.320425917262</v>
      </c>
      <c r="I21" s="5"/>
      <c r="J21" s="6">
        <v>3690.9438234922127</v>
      </c>
      <c r="K21" s="6">
        <v>5989.920450509332</v>
      </c>
      <c r="L21" s="6">
        <v>3584.0430431944765</v>
      </c>
      <c r="M21" s="5">
        <f t="shared" si="1"/>
        <v>23565.079594965136</v>
      </c>
      <c r="P21" s="4">
        <v>5.09447219698807</v>
      </c>
      <c r="Q21" s="4">
        <v>233.85938165118765</v>
      </c>
      <c r="R21" s="10">
        <v>1.113709723903745</v>
      </c>
      <c r="S21" s="10">
        <v>0.8550620507864181</v>
      </c>
      <c r="U21" s="10">
        <v>0.012825778744620141</v>
      </c>
      <c r="V21" s="10">
        <v>1.8940175358621136</v>
      </c>
      <c r="W21" s="10">
        <v>0.26960413664734584</v>
      </c>
    </row>
    <row r="22" spans="1:23" ht="12.75">
      <c r="A22" s="1" t="s">
        <v>2</v>
      </c>
      <c r="B22" s="1">
        <v>5</v>
      </c>
      <c r="C22" s="3">
        <v>2</v>
      </c>
      <c r="D22" s="5">
        <v>0.7363308932498643</v>
      </c>
      <c r="E22" s="5">
        <v>130.7777777777778</v>
      </c>
      <c r="F22" s="5">
        <v>2362.222222222222</v>
      </c>
      <c r="G22" s="4">
        <v>10781.267261690065</v>
      </c>
      <c r="H22" s="5">
        <f t="shared" si="0"/>
        <v>8419.045039467843</v>
      </c>
      <c r="I22" s="5"/>
      <c r="J22" s="6">
        <v>3582.009257172279</v>
      </c>
      <c r="K22" s="6">
        <v>5083.328426440812</v>
      </c>
      <c r="L22" s="6">
        <v>2496.8733211790245</v>
      </c>
      <c r="M22" s="5">
        <f t="shared" si="1"/>
        <v>22074.256044259957</v>
      </c>
      <c r="P22" s="4">
        <v>4.489014079433324</v>
      </c>
      <c r="Q22" s="4">
        <v>214.68880056829013</v>
      </c>
      <c r="R22" s="10">
        <v>1.0665195399699416</v>
      </c>
      <c r="S22" s="10">
        <v>0.5961834850960269</v>
      </c>
      <c r="U22" s="10">
        <v>0.07502090096949132</v>
      </c>
      <c r="V22" s="10">
        <v>2.437488798800514</v>
      </c>
      <c r="W22" s="10">
        <v>1.923039910369359</v>
      </c>
    </row>
    <row r="23" spans="1:23" ht="12.75">
      <c r="A23" s="1" t="s">
        <v>2</v>
      </c>
      <c r="B23" s="1">
        <v>6</v>
      </c>
      <c r="C23" s="3">
        <v>2</v>
      </c>
      <c r="D23" s="5">
        <v>0.7579043423521434</v>
      </c>
      <c r="E23" s="5">
        <v>99.66666666666667</v>
      </c>
      <c r="F23" s="5">
        <v>3435.1851851851848</v>
      </c>
      <c r="G23" s="4">
        <v>12594.679555070625</v>
      </c>
      <c r="H23" s="5">
        <f t="shared" si="0"/>
        <v>9159.49436988544</v>
      </c>
      <c r="I23" s="5"/>
      <c r="J23" s="6">
        <v>4328.996903601038</v>
      </c>
      <c r="K23" s="6">
        <v>5215.255555110064</v>
      </c>
      <c r="L23" s="6">
        <v>3995.4357536230277</v>
      </c>
      <c r="M23" s="5">
        <f t="shared" si="1"/>
        <v>26234.034434071425</v>
      </c>
      <c r="P23" s="4">
        <v>4.8280715765090125</v>
      </c>
      <c r="Q23" s="4">
        <v>263.86810955724707</v>
      </c>
      <c r="R23" s="10">
        <v>1.2478344464271827</v>
      </c>
      <c r="S23" s="10">
        <v>1.032265560557813</v>
      </c>
      <c r="U23" s="10">
        <v>0.06449205956007062</v>
      </c>
      <c r="V23" s="10">
        <v>1.5648506867062315</v>
      </c>
      <c r="W23" s="10">
        <v>2.252283978007428</v>
      </c>
    </row>
    <row r="24" spans="1:23" ht="12.75">
      <c r="A24" s="1" t="s">
        <v>3</v>
      </c>
      <c r="B24" s="1">
        <v>1</v>
      </c>
      <c r="C24" s="1">
        <v>1</v>
      </c>
      <c r="D24" s="5">
        <v>1.2502284965519936</v>
      </c>
      <c r="E24" s="5">
        <v>30.592592592592595</v>
      </c>
      <c r="F24" s="5">
        <v>1667.4074074074072</v>
      </c>
      <c r="G24" s="4">
        <v>5321.097533570259</v>
      </c>
      <c r="H24" s="5">
        <f t="shared" si="0"/>
        <v>3653.690126162852</v>
      </c>
      <c r="I24" s="5"/>
      <c r="J24" s="6">
        <v>5194.248024767105</v>
      </c>
      <c r="K24" s="6">
        <v>4030.867270542054</v>
      </c>
      <c r="L24" s="6">
        <v>1737.3493643848487</v>
      </c>
      <c r="M24" s="5">
        <f t="shared" si="1"/>
        <v>16314.15478585686</v>
      </c>
      <c r="P24" s="4">
        <v>5.436574438060068</v>
      </c>
      <c r="Q24" s="4">
        <v>207.9391865890683</v>
      </c>
      <c r="R24" s="10">
        <v>0.8686574114492458</v>
      </c>
      <c r="S24" s="10">
        <v>0.6374523670472716</v>
      </c>
      <c r="U24" s="10">
        <v>0.03884256466453473</v>
      </c>
      <c r="V24" s="10">
        <v>0.03489370281622512</v>
      </c>
      <c r="W24" s="10">
        <v>0.14309023118083097</v>
      </c>
    </row>
    <row r="25" spans="1:23" ht="12.75">
      <c r="A25" s="1" t="s">
        <v>3</v>
      </c>
      <c r="B25" s="1">
        <v>2</v>
      </c>
      <c r="C25" s="1">
        <v>1</v>
      </c>
      <c r="D25" s="5">
        <v>1.1165821569029049</v>
      </c>
      <c r="E25" s="5">
        <v>40.333333333333336</v>
      </c>
      <c r="F25" s="5">
        <v>2700</v>
      </c>
      <c r="G25" s="4">
        <v>5374.698767313723</v>
      </c>
      <c r="H25" s="5">
        <f t="shared" si="0"/>
        <v>2674.698767313723</v>
      </c>
      <c r="I25" s="5"/>
      <c r="J25" s="6">
        <v>4779.398679084058</v>
      </c>
      <c r="K25" s="6">
        <v>3308.071632737062</v>
      </c>
      <c r="L25" s="6">
        <v>1984.2694823719116</v>
      </c>
      <c r="M25" s="5">
        <f t="shared" si="1"/>
        <v>15486.771894840089</v>
      </c>
      <c r="P25" s="4">
        <v>3.8933520048635955</v>
      </c>
      <c r="Q25" s="4">
        <v>156.15606590745182</v>
      </c>
      <c r="R25" s="10">
        <v>0.9139320578753838</v>
      </c>
      <c r="S25" s="10">
        <v>0.1584869661948149</v>
      </c>
      <c r="U25" s="10">
        <v>0.10629480049722503</v>
      </c>
      <c r="V25" s="10">
        <v>0.1637717022054596</v>
      </c>
      <c r="W25" s="10">
        <v>0.10179613972913074</v>
      </c>
    </row>
    <row r="26" spans="1:23" ht="12.75">
      <c r="A26" s="1" t="s">
        <v>3</v>
      </c>
      <c r="B26" s="1">
        <v>3</v>
      </c>
      <c r="C26" s="1">
        <v>1</v>
      </c>
      <c r="D26" s="5">
        <v>1.126071750663293</v>
      </c>
      <c r="E26" s="5">
        <v>32.333333333333336</v>
      </c>
      <c r="F26" s="5">
        <v>1531.1111111111113</v>
      </c>
      <c r="G26" s="4">
        <v>5642.375193637718</v>
      </c>
      <c r="H26" s="5">
        <f t="shared" si="0"/>
        <v>4111.264082526607</v>
      </c>
      <c r="I26" s="5"/>
      <c r="J26" s="6">
        <v>5833.755729319476</v>
      </c>
      <c r="K26" s="6">
        <v>4751.518752435279</v>
      </c>
      <c r="L26" s="6">
        <v>2092.1542979294145</v>
      </c>
      <c r="M26" s="5">
        <f t="shared" si="1"/>
        <v>18352.137306655222</v>
      </c>
      <c r="P26" s="4">
        <v>4.203498565561415</v>
      </c>
      <c r="Q26" s="4">
        <v>150.6475116381186</v>
      </c>
      <c r="R26" s="10">
        <v>1.1154115695871603</v>
      </c>
      <c r="S26" s="10">
        <v>0.5556536683203424</v>
      </c>
      <c r="U26" s="10">
        <v>0.028903238238265475</v>
      </c>
      <c r="V26" s="10">
        <v>0.09695899327956285</v>
      </c>
      <c r="W26" s="10">
        <v>0.14655675774937343</v>
      </c>
    </row>
    <row r="27" spans="1:23" ht="12.75">
      <c r="A27" s="1" t="s">
        <v>3</v>
      </c>
      <c r="B27" s="1">
        <v>4</v>
      </c>
      <c r="C27" s="3">
        <v>2</v>
      </c>
      <c r="D27" s="5">
        <v>1.0428148890579552</v>
      </c>
      <c r="E27" s="5">
        <v>79.22222222222221</v>
      </c>
      <c r="F27" s="5">
        <v>3012.5925925925926</v>
      </c>
      <c r="G27" s="4">
        <v>5294.438893379555</v>
      </c>
      <c r="H27" s="5">
        <f t="shared" si="0"/>
        <v>2281.8463007869627</v>
      </c>
      <c r="I27" s="5"/>
      <c r="J27" s="6">
        <v>6717.808412616759</v>
      </c>
      <c r="K27" s="6">
        <v>4146.467619138626</v>
      </c>
      <c r="L27" s="6">
        <v>3349.7093928855024</v>
      </c>
      <c r="M27" s="5">
        <f t="shared" si="1"/>
        <v>19587.646540242662</v>
      </c>
      <c r="P27" s="4">
        <v>3.3633063364232596</v>
      </c>
      <c r="Q27" s="11">
        <v>134.74503461993356</v>
      </c>
      <c r="R27" s="10">
        <v>0.45420535906127735</v>
      </c>
      <c r="S27" s="10">
        <v>1.002136643997394</v>
      </c>
      <c r="U27" s="10">
        <v>0.12957261031426867</v>
      </c>
      <c r="V27" s="10">
        <v>2.306039191330511</v>
      </c>
      <c r="W27" s="10">
        <v>0.374212958446361</v>
      </c>
    </row>
    <row r="28" spans="1:23" ht="12.75">
      <c r="A28" s="1" t="s">
        <v>3</v>
      </c>
      <c r="B28" s="1">
        <v>5</v>
      </c>
      <c r="C28" s="3">
        <v>2</v>
      </c>
      <c r="D28" s="5">
        <v>1.1724386168875405</v>
      </c>
      <c r="E28" s="5">
        <v>69.74074074074073</v>
      </c>
      <c r="F28" s="5">
        <v>1540.7407407407409</v>
      </c>
      <c r="G28" s="4">
        <v>6126.4559500844125</v>
      </c>
      <c r="H28" s="5">
        <f t="shared" si="0"/>
        <v>4585.715209343672</v>
      </c>
      <c r="I28" s="5"/>
      <c r="J28" s="6">
        <v>6382.308962572863</v>
      </c>
      <c r="K28" s="6">
        <v>4564.9683979030615</v>
      </c>
      <c r="L28" s="6">
        <v>2192.1990254321295</v>
      </c>
      <c r="M28" s="5">
        <f t="shared" si="1"/>
        <v>19335.67307673321</v>
      </c>
      <c r="P28" s="4">
        <v>3.5811462064731043</v>
      </c>
      <c r="Q28" s="11">
        <v>163.1982317573612</v>
      </c>
      <c r="R28" s="10">
        <v>0.880580196179815</v>
      </c>
      <c r="S28" s="10">
        <v>1.7709173297280827</v>
      </c>
      <c r="U28" s="10">
        <v>0.26187245921459973</v>
      </c>
      <c r="V28" s="10">
        <v>2.266063076418474</v>
      </c>
      <c r="W28" s="10">
        <v>2.064106421841812</v>
      </c>
    </row>
    <row r="29" spans="1:23" ht="12.75">
      <c r="A29" s="1" t="s">
        <v>3</v>
      </c>
      <c r="B29" s="1">
        <v>6</v>
      </c>
      <c r="C29" s="3">
        <v>2</v>
      </c>
      <c r="D29" s="5">
        <v>1.2937536245333823</v>
      </c>
      <c r="E29" s="5">
        <v>18.185185185185187</v>
      </c>
      <c r="F29" s="5">
        <v>1441.111111111111</v>
      </c>
      <c r="G29" s="4">
        <v>4861.707183259805</v>
      </c>
      <c r="H29" s="5">
        <f t="shared" si="0"/>
        <v>3420.5960721486936</v>
      </c>
      <c r="I29" s="5"/>
      <c r="J29" s="6">
        <v>4665.262094307421</v>
      </c>
      <c r="K29" s="6">
        <v>3319.2727238236303</v>
      </c>
      <c r="L29" s="6">
        <v>1976.1240703391911</v>
      </c>
      <c r="M29" s="5">
        <f t="shared" si="1"/>
        <v>14840.551256915232</v>
      </c>
      <c r="P29" s="4">
        <v>4.426</v>
      </c>
      <c r="Q29" s="11">
        <v>221.658</v>
      </c>
      <c r="R29" s="10">
        <v>0.842</v>
      </c>
      <c r="S29" s="10">
        <v>3.3189913340288473</v>
      </c>
      <c r="U29" s="10">
        <v>0.10854372213261722</v>
      </c>
      <c r="V29" s="10">
        <v>2.140061566218378</v>
      </c>
      <c r="W29" s="10">
        <v>0.5848911849351697</v>
      </c>
    </row>
    <row r="30" spans="7:15" ht="12.75">
      <c r="G30" s="1"/>
      <c r="H30" s="1"/>
      <c r="I30" s="1"/>
      <c r="J30" s="1"/>
      <c r="K30" s="1"/>
      <c r="L30" s="1"/>
      <c r="M30" s="1"/>
      <c r="N30" s="2"/>
      <c r="O30" s="1"/>
    </row>
    <row r="32" spans="5:14" ht="12.75">
      <c r="E32" s="1"/>
      <c r="F32" s="1"/>
      <c r="G32" s="1"/>
      <c r="H32" s="1"/>
      <c r="I32" s="1"/>
      <c r="L32" s="1"/>
      <c r="M32" s="8" t="s">
        <v>34</v>
      </c>
      <c r="N32" s="8" t="s">
        <v>34</v>
      </c>
    </row>
    <row r="33" spans="1:14" ht="12.75">
      <c r="A33" s="7" t="s">
        <v>39</v>
      </c>
      <c r="E33" s="16" t="s">
        <v>36</v>
      </c>
      <c r="F33" s="16" t="s">
        <v>37</v>
      </c>
      <c r="G33" s="13" t="s">
        <v>41</v>
      </c>
      <c r="H33" s="13" t="s">
        <v>47</v>
      </c>
      <c r="I33" s="13" t="s">
        <v>42</v>
      </c>
      <c r="J33" s="13" t="s">
        <v>43</v>
      </c>
      <c r="K33" s="13" t="s">
        <v>44</v>
      </c>
      <c r="L33" s="16" t="s">
        <v>27</v>
      </c>
      <c r="M33" s="16" t="s">
        <v>31</v>
      </c>
      <c r="N33" s="19" t="s">
        <v>32</v>
      </c>
    </row>
    <row r="34" spans="5:17" ht="12.75">
      <c r="E34" s="17" t="s">
        <v>29</v>
      </c>
      <c r="F34" s="17" t="s">
        <v>29</v>
      </c>
      <c r="G34" s="17" t="s">
        <v>29</v>
      </c>
      <c r="H34" s="17" t="s">
        <v>29</v>
      </c>
      <c r="I34" s="17" t="s">
        <v>29</v>
      </c>
      <c r="J34" s="17" t="s">
        <v>29</v>
      </c>
      <c r="K34" s="17" t="s">
        <v>29</v>
      </c>
      <c r="L34" s="17" t="s">
        <v>25</v>
      </c>
      <c r="M34" s="17" t="s">
        <v>25</v>
      </c>
      <c r="N34" s="18" t="s">
        <v>25</v>
      </c>
      <c r="O34" s="1"/>
      <c r="P34" s="1"/>
      <c r="Q34" s="1"/>
    </row>
    <row r="35" spans="7:17" ht="12.75">
      <c r="G35" s="1"/>
      <c r="O35" s="1"/>
      <c r="P35" s="1"/>
      <c r="Q35" s="1"/>
    </row>
    <row r="36" spans="1:17" ht="12.75">
      <c r="A36" s="1" t="s">
        <v>0</v>
      </c>
      <c r="B36" s="1">
        <v>1</v>
      </c>
      <c r="C36" s="1">
        <v>1</v>
      </c>
      <c r="D36" s="1"/>
      <c r="E36" s="4">
        <v>13.750637889699298</v>
      </c>
      <c r="F36" s="4">
        <v>19.169957120989185</v>
      </c>
      <c r="G36" s="4">
        <v>1.2246275</v>
      </c>
      <c r="H36" s="32">
        <f aca="true" t="shared" si="2" ref="H36:H59">(H65/10000)*(1/10)*(1/D65)*1000</f>
        <v>1.090128918037329</v>
      </c>
      <c r="I36" s="21">
        <v>1.0288008666666666</v>
      </c>
      <c r="J36" s="21">
        <v>0.34714466666666666</v>
      </c>
      <c r="K36" s="21">
        <v>0.33219085000000004</v>
      </c>
      <c r="L36" s="10">
        <v>37.67849612141271</v>
      </c>
      <c r="M36" s="10">
        <v>5.180731448062785</v>
      </c>
      <c r="N36" s="10">
        <v>0.9014029956366053</v>
      </c>
      <c r="O36" s="1"/>
      <c r="P36" s="1"/>
      <c r="Q36" s="1"/>
    </row>
    <row r="37" spans="1:17" ht="12.75">
      <c r="A37" s="1" t="s">
        <v>0</v>
      </c>
      <c r="B37" s="1">
        <v>2</v>
      </c>
      <c r="C37" s="1">
        <v>1</v>
      </c>
      <c r="D37" s="1"/>
      <c r="E37" s="4">
        <v>13.013658265114492</v>
      </c>
      <c r="F37" s="4">
        <v>17.82371804938122</v>
      </c>
      <c r="G37" s="4">
        <v>2.4668653333333332</v>
      </c>
      <c r="H37" s="32">
        <f t="shared" si="2"/>
        <v>2.2694185957334625</v>
      </c>
      <c r="I37" s="21">
        <v>0.7583151333333333</v>
      </c>
      <c r="J37" s="21">
        <v>0.24010428</v>
      </c>
      <c r="K37" s="21">
        <v>0.2745152666666667</v>
      </c>
      <c r="L37" s="10">
        <v>42.127304581990195</v>
      </c>
      <c r="M37" s="10">
        <v>9.702186932960183</v>
      </c>
      <c r="N37" s="10">
        <v>2.0289890135085975</v>
      </c>
      <c r="O37" s="1"/>
      <c r="P37" s="1"/>
      <c r="Q37" s="1"/>
    </row>
    <row r="38" spans="1:17" ht="12.75">
      <c r="A38" s="1" t="s">
        <v>0</v>
      </c>
      <c r="B38" s="1">
        <v>3</v>
      </c>
      <c r="C38" s="1">
        <v>1</v>
      </c>
      <c r="D38" s="1"/>
      <c r="E38" s="4">
        <v>10.746318547578559</v>
      </c>
      <c r="F38" s="4">
        <v>15.065846701884185</v>
      </c>
      <c r="G38" s="4">
        <v>1.8264815</v>
      </c>
      <c r="H38" s="32">
        <f t="shared" si="2"/>
        <v>1.7499815926926143</v>
      </c>
      <c r="I38" s="21">
        <v>0.7203797000000001</v>
      </c>
      <c r="J38" s="21">
        <v>0.47285151</v>
      </c>
      <c r="K38" s="21">
        <v>0.3817554</v>
      </c>
      <c r="L38" s="10">
        <v>37.893250382283554</v>
      </c>
      <c r="M38" s="10">
        <v>4.315662416154193</v>
      </c>
      <c r="N38" s="10">
        <v>1.8779970810454425</v>
      </c>
      <c r="O38" s="1"/>
      <c r="P38" s="1"/>
      <c r="Q38" s="1"/>
    </row>
    <row r="39" spans="1:17" ht="12.75">
      <c r="A39" s="1" t="s">
        <v>0</v>
      </c>
      <c r="B39" s="1">
        <v>4</v>
      </c>
      <c r="C39" s="3">
        <v>2</v>
      </c>
      <c r="D39" s="3"/>
      <c r="E39" s="4">
        <v>17.66510666993352</v>
      </c>
      <c r="F39" s="4">
        <v>19.089866559898326</v>
      </c>
      <c r="G39" s="4">
        <v>2.97099475</v>
      </c>
      <c r="H39" s="32">
        <f t="shared" si="2"/>
        <v>1.784325186755781</v>
      </c>
      <c r="I39" s="21">
        <v>0.515</v>
      </c>
      <c r="J39" s="21">
        <v>0.46012816666666656</v>
      </c>
      <c r="K39" s="21">
        <v>0.2688126</v>
      </c>
      <c r="L39" s="10">
        <v>47.272857415501875</v>
      </c>
      <c r="M39" s="10">
        <v>9.483208798703377</v>
      </c>
      <c r="N39" s="10">
        <v>2.1989693803321937</v>
      </c>
      <c r="O39" s="1"/>
      <c r="P39" s="1"/>
      <c r="Q39" s="1"/>
    </row>
    <row r="40" spans="1:17" ht="12.75">
      <c r="A40" s="1" t="s">
        <v>0</v>
      </c>
      <c r="B40" s="1">
        <v>5</v>
      </c>
      <c r="C40" s="3">
        <v>2</v>
      </c>
      <c r="D40" s="3"/>
      <c r="E40" s="4">
        <v>18.05226840886611</v>
      </c>
      <c r="F40" s="4">
        <v>21.811144753891668</v>
      </c>
      <c r="G40" s="4">
        <v>1.8107766833333336</v>
      </c>
      <c r="H40" s="32">
        <f t="shared" si="2"/>
        <v>1.3605040312119376</v>
      </c>
      <c r="I40" s="21">
        <v>0.4733333333333334</v>
      </c>
      <c r="J40" s="21">
        <v>0.435</v>
      </c>
      <c r="K40" s="21">
        <v>0.355</v>
      </c>
      <c r="L40" s="10">
        <v>43.67002495526776</v>
      </c>
      <c r="M40" s="10">
        <v>9.548800885713453</v>
      </c>
      <c r="N40" s="10">
        <v>1.6884831672467513</v>
      </c>
      <c r="O40" s="1"/>
      <c r="P40" s="1"/>
      <c r="Q40" s="1"/>
    </row>
    <row r="41" spans="1:17" ht="12.75">
      <c r="A41" s="1" t="s">
        <v>0</v>
      </c>
      <c r="B41" s="1">
        <v>6</v>
      </c>
      <c r="C41" s="3">
        <v>2</v>
      </c>
      <c r="D41" s="3"/>
      <c r="E41" s="4">
        <v>12.58935387481156</v>
      </c>
      <c r="F41" s="4">
        <v>16.345468837438904</v>
      </c>
      <c r="G41" s="4">
        <v>1.8916408500000002</v>
      </c>
      <c r="H41" s="32">
        <f t="shared" si="2"/>
        <v>1.5832688712414762</v>
      </c>
      <c r="I41" s="21">
        <v>0.55</v>
      </c>
      <c r="J41" s="21">
        <v>0.3966666666666666</v>
      </c>
      <c r="K41" s="21">
        <v>0.285</v>
      </c>
      <c r="L41" s="10">
        <v>36.005698865814594</v>
      </c>
      <c r="M41" s="10">
        <v>9.57816584458943</v>
      </c>
      <c r="N41" s="10">
        <v>1.4523247107093087</v>
      </c>
      <c r="O41" s="1"/>
      <c r="P41" s="1"/>
      <c r="Q41" s="1"/>
    </row>
    <row r="42" spans="1:17" ht="12.75">
      <c r="A42" s="1" t="s">
        <v>1</v>
      </c>
      <c r="B42" s="1">
        <v>1</v>
      </c>
      <c r="C42" s="1">
        <v>1</v>
      </c>
      <c r="D42" s="1"/>
      <c r="E42" s="4">
        <v>14.85369082281372</v>
      </c>
      <c r="F42" s="4">
        <v>13.482372960049744</v>
      </c>
      <c r="G42" s="4">
        <v>1.48277</v>
      </c>
      <c r="H42" s="32">
        <f t="shared" si="2"/>
        <v>1.4201848177939</v>
      </c>
      <c r="I42" s="21">
        <v>0.8531370333333332</v>
      </c>
      <c r="J42" s="21">
        <v>0.4448957</v>
      </c>
      <c r="K42" s="21">
        <v>0.3036266666666667</v>
      </c>
      <c r="L42" s="10">
        <v>42.800272465989124</v>
      </c>
      <c r="M42" s="10">
        <v>3.2894579820392966</v>
      </c>
      <c r="N42" s="10">
        <v>5.022292660191387</v>
      </c>
      <c r="O42" s="1"/>
      <c r="P42" s="1"/>
      <c r="Q42" s="1"/>
    </row>
    <row r="43" spans="1:17" ht="12.75">
      <c r="A43" s="1" t="s">
        <v>1</v>
      </c>
      <c r="B43" s="1">
        <v>2</v>
      </c>
      <c r="C43" s="1">
        <v>1</v>
      </c>
      <c r="D43" s="1"/>
      <c r="E43" s="4">
        <v>15.251072856160874</v>
      </c>
      <c r="F43" s="4">
        <v>10.728098930498923</v>
      </c>
      <c r="G43" s="4">
        <v>1.699842</v>
      </c>
      <c r="H43" s="32">
        <f t="shared" si="2"/>
        <v>1.690364448488694</v>
      </c>
      <c r="I43" s="21">
        <v>0.8098786166666666</v>
      </c>
      <c r="J43" s="21">
        <v>0.25908539999999997</v>
      </c>
      <c r="K43" s="21">
        <v>0.424370025</v>
      </c>
      <c r="L43" s="10">
        <v>40.276966165426714</v>
      </c>
      <c r="M43" s="10">
        <v>2.5577290160407937</v>
      </c>
      <c r="N43" s="10">
        <v>4.88720924248749</v>
      </c>
      <c r="O43" s="1"/>
      <c r="P43" s="1"/>
      <c r="Q43" s="1"/>
    </row>
    <row r="44" spans="1:17" ht="12.75">
      <c r="A44" s="1" t="s">
        <v>1</v>
      </c>
      <c r="B44" s="1">
        <v>3</v>
      </c>
      <c r="C44" s="1">
        <v>1</v>
      </c>
      <c r="D44" s="1"/>
      <c r="E44" s="4">
        <v>17.835276629454885</v>
      </c>
      <c r="F44" s="4">
        <v>11.410973775714405</v>
      </c>
      <c r="G44" s="4">
        <v>2.018258</v>
      </c>
      <c r="H44" s="32">
        <f t="shared" si="2"/>
        <v>1.6618440646031234</v>
      </c>
      <c r="I44" s="21">
        <v>0.8644060666666665</v>
      </c>
      <c r="J44" s="21">
        <v>0.671295</v>
      </c>
      <c r="K44" s="21">
        <v>0.2523096</v>
      </c>
      <c r="L44" s="10">
        <v>43.57680325611426</v>
      </c>
      <c r="M44" s="10">
        <v>4.028736543587092</v>
      </c>
      <c r="N44" s="10">
        <v>4.2192582902490585</v>
      </c>
      <c r="O44" s="1"/>
      <c r="P44" s="1"/>
      <c r="Q44" s="1"/>
    </row>
    <row r="45" spans="1:17" ht="12.75">
      <c r="A45" s="1" t="s">
        <v>1</v>
      </c>
      <c r="B45" s="1">
        <v>4</v>
      </c>
      <c r="C45" s="3">
        <v>2</v>
      </c>
      <c r="D45" s="3"/>
      <c r="E45" s="4">
        <v>17.07457448161354</v>
      </c>
      <c r="F45" s="4">
        <v>10.45451214173338</v>
      </c>
      <c r="G45" s="4">
        <v>4.341944833333334</v>
      </c>
      <c r="H45" s="32">
        <f t="shared" si="2"/>
        <v>2.5941333533767366</v>
      </c>
      <c r="I45" s="21">
        <v>0.4833333333333334</v>
      </c>
      <c r="J45" s="21">
        <v>0.55</v>
      </c>
      <c r="K45" s="21">
        <v>0.3017222</v>
      </c>
      <c r="L45" s="10">
        <v>45.59535945328014</v>
      </c>
      <c r="M45" s="10">
        <v>9.96766558428301</v>
      </c>
      <c r="N45" s="10">
        <v>4.142606678316348</v>
      </c>
      <c r="O45" s="1"/>
      <c r="P45" s="1"/>
      <c r="Q45" s="1"/>
    </row>
    <row r="46" spans="1:17" ht="12.75">
      <c r="A46" s="1" t="s">
        <v>1</v>
      </c>
      <c r="B46" s="1">
        <v>5</v>
      </c>
      <c r="C46" s="3">
        <v>2</v>
      </c>
      <c r="D46" s="3"/>
      <c r="E46" s="4">
        <v>17.27924184872386</v>
      </c>
      <c r="F46" s="4">
        <v>12.592809373202236</v>
      </c>
      <c r="G46" s="4">
        <v>4.013333333333334</v>
      </c>
      <c r="H46" s="32">
        <f t="shared" si="2"/>
        <v>2.3954042820048778</v>
      </c>
      <c r="I46" s="21">
        <v>0.42666666666666664</v>
      </c>
      <c r="J46" s="21">
        <v>0.3733333333333333</v>
      </c>
      <c r="K46" s="21">
        <v>0.185</v>
      </c>
      <c r="L46" s="10">
        <v>39.253178147460325</v>
      </c>
      <c r="M46" s="10">
        <v>9.32594123328576</v>
      </c>
      <c r="N46" s="10">
        <v>3.1573500630596336</v>
      </c>
      <c r="O46" s="1"/>
      <c r="P46" s="1"/>
      <c r="Q46" s="1"/>
    </row>
    <row r="47" spans="1:17" ht="12.75">
      <c r="A47" s="1" t="s">
        <v>1</v>
      </c>
      <c r="B47" s="1">
        <v>6</v>
      </c>
      <c r="C47" s="3">
        <v>2</v>
      </c>
      <c r="D47" s="3"/>
      <c r="E47" s="4">
        <v>14.87465517991796</v>
      </c>
      <c r="F47" s="4">
        <v>8.764667222928477</v>
      </c>
      <c r="G47" s="4">
        <v>4.22</v>
      </c>
      <c r="H47" s="32">
        <f t="shared" si="2"/>
        <v>3.6984525403247805</v>
      </c>
      <c r="I47" s="21">
        <v>0.4911111111111111</v>
      </c>
      <c r="J47" s="21">
        <v>0.3366666666666667</v>
      </c>
      <c r="K47" s="21">
        <v>0.325</v>
      </c>
      <c r="L47" s="10">
        <v>45.16137857246365</v>
      </c>
      <c r="M47" s="10">
        <v>11.672139266751696</v>
      </c>
      <c r="N47" s="10">
        <v>4.314231557834184</v>
      </c>
      <c r="O47" s="1"/>
      <c r="P47" s="1"/>
      <c r="Q47" s="1"/>
    </row>
    <row r="48" spans="1:17" ht="12.75">
      <c r="A48" s="1" t="s">
        <v>2</v>
      </c>
      <c r="B48" s="1">
        <v>1</v>
      </c>
      <c r="C48" s="1">
        <v>1</v>
      </c>
      <c r="D48" s="1"/>
      <c r="E48" s="4">
        <v>17.482489020821905</v>
      </c>
      <c r="F48" s="4">
        <v>16.669387248820723</v>
      </c>
      <c r="G48" s="4">
        <v>1.3813674</v>
      </c>
      <c r="H48" s="32">
        <f t="shared" si="2"/>
        <v>1.2051530640038355</v>
      </c>
      <c r="I48" s="21">
        <v>0.6664030333333333</v>
      </c>
      <c r="J48" s="21">
        <v>0.45013863333333326</v>
      </c>
      <c r="K48" s="21">
        <v>0.24639743333333336</v>
      </c>
      <c r="L48" s="10">
        <v>34.02177507283337</v>
      </c>
      <c r="M48" s="10">
        <v>6.921140654709992</v>
      </c>
      <c r="N48" s="10">
        <v>0.2507330251642422</v>
      </c>
      <c r="O48" s="1"/>
      <c r="P48" s="1"/>
      <c r="Q48" s="1"/>
    </row>
    <row r="49" spans="1:17" ht="12.75">
      <c r="A49" s="1" t="s">
        <v>2</v>
      </c>
      <c r="B49" s="1">
        <v>2</v>
      </c>
      <c r="C49" s="1">
        <v>1</v>
      </c>
      <c r="D49" s="1"/>
      <c r="E49" s="4">
        <v>18.131889592069967</v>
      </c>
      <c r="F49" s="4">
        <v>14.364871143745836</v>
      </c>
      <c r="G49" s="4">
        <v>1.3518516666666667</v>
      </c>
      <c r="H49" s="32">
        <f t="shared" si="2"/>
        <v>1.1967458422680726</v>
      </c>
      <c r="I49" s="21">
        <v>0.4222717666666667</v>
      </c>
      <c r="J49" s="21">
        <v>0.2781634666666667</v>
      </c>
      <c r="K49" s="21">
        <v>0.246170075</v>
      </c>
      <c r="L49" s="10">
        <v>33.5710219533063</v>
      </c>
      <c r="M49" s="10">
        <v>9.144710559928951</v>
      </c>
      <c r="N49" s="10">
        <v>5.182710012477707</v>
      </c>
      <c r="O49" s="1"/>
      <c r="P49" s="1"/>
      <c r="Q49" s="1"/>
    </row>
    <row r="50" spans="1:17" ht="12.75">
      <c r="A50" s="1" t="s">
        <v>2</v>
      </c>
      <c r="B50" s="1">
        <v>3</v>
      </c>
      <c r="C50" s="1">
        <v>1</v>
      </c>
      <c r="D50" s="1"/>
      <c r="E50" s="4">
        <v>16.676913795696674</v>
      </c>
      <c r="F50" s="4">
        <v>17.242042898139616</v>
      </c>
      <c r="G50" s="4">
        <v>1.3560013333333334</v>
      </c>
      <c r="H50" s="32">
        <f t="shared" si="2"/>
        <v>1.0282867512745844</v>
      </c>
      <c r="I50" s="21">
        <v>0.6846696666666667</v>
      </c>
      <c r="J50" s="21">
        <v>0.3723199333333333</v>
      </c>
      <c r="K50" s="21">
        <v>0.2252886</v>
      </c>
      <c r="L50" s="10">
        <v>39.69127145347217</v>
      </c>
      <c r="M50" s="10">
        <v>10.76477378762088</v>
      </c>
      <c r="N50" s="10">
        <v>3.583433900281712</v>
      </c>
      <c r="O50" s="1"/>
      <c r="P50" s="1"/>
      <c r="Q50" s="1"/>
    </row>
    <row r="51" spans="1:17" ht="12.75">
      <c r="A51" s="1" t="s">
        <v>2</v>
      </c>
      <c r="B51" s="1">
        <v>4</v>
      </c>
      <c r="C51" s="3">
        <v>2</v>
      </c>
      <c r="D51" s="3"/>
      <c r="E51" s="4">
        <v>13.729963397192561</v>
      </c>
      <c r="F51" s="4">
        <v>9.772513157436686</v>
      </c>
      <c r="G51" s="4">
        <v>1.2383660666666667</v>
      </c>
      <c r="H51" s="32">
        <f t="shared" si="2"/>
        <v>2.0422382455870998</v>
      </c>
      <c r="I51" s="21">
        <v>0.6231798333333333</v>
      </c>
      <c r="J51" s="21">
        <v>0.33300688333333334</v>
      </c>
      <c r="K51" s="21">
        <v>0.1681237</v>
      </c>
      <c r="L51" s="10">
        <v>43.484544945242945</v>
      </c>
      <c r="M51" s="10">
        <v>6.947972970947074</v>
      </c>
      <c r="N51" s="10">
        <v>3.593809644778037</v>
      </c>
      <c r="O51" s="1"/>
      <c r="P51" s="1"/>
      <c r="Q51" s="1"/>
    </row>
    <row r="52" spans="1:17" ht="12.75">
      <c r="A52" s="1" t="s">
        <v>2</v>
      </c>
      <c r="B52" s="1">
        <v>5</v>
      </c>
      <c r="C52" s="3">
        <v>2</v>
      </c>
      <c r="D52" s="3"/>
      <c r="E52" s="4">
        <v>18.83454782880014</v>
      </c>
      <c r="F52" s="4">
        <v>14.940554983673707</v>
      </c>
      <c r="G52" s="4">
        <v>1.3320299999999998</v>
      </c>
      <c r="H52" s="32">
        <f t="shared" si="2"/>
        <v>1.540605329634158</v>
      </c>
      <c r="I52" s="21">
        <v>0.5886195266666666</v>
      </c>
      <c r="J52" s="21">
        <v>0.3347161333333334</v>
      </c>
      <c r="K52" s="21">
        <v>0.2148798</v>
      </c>
      <c r="L52" s="10">
        <v>34.86839617188024</v>
      </c>
      <c r="M52" s="10">
        <v>8.185066500119127</v>
      </c>
      <c r="N52" s="10">
        <v>1.1385334348951042</v>
      </c>
      <c r="O52" s="1"/>
      <c r="P52" s="1"/>
      <c r="Q52" s="1"/>
    </row>
    <row r="53" spans="1:17" ht="12.75">
      <c r="A53" s="1" t="s">
        <v>2</v>
      </c>
      <c r="B53" s="1">
        <v>6</v>
      </c>
      <c r="C53" s="3">
        <v>2</v>
      </c>
      <c r="D53" s="3"/>
      <c r="E53" s="4">
        <v>16.054006146739155</v>
      </c>
      <c r="F53" s="4">
        <v>14.364631249048506</v>
      </c>
      <c r="G53" s="4">
        <v>2.5935222166666665</v>
      </c>
      <c r="H53" s="32">
        <f t="shared" si="2"/>
        <v>3.202313421481162</v>
      </c>
      <c r="I53" s="21">
        <v>0.7143514333333334</v>
      </c>
      <c r="J53" s="21">
        <v>0.33438450000000003</v>
      </c>
      <c r="K53" s="21">
        <v>0.20909429999999996</v>
      </c>
      <c r="L53" s="10">
        <v>37.328782411069774</v>
      </c>
      <c r="M53" s="10">
        <v>9.905309858086728</v>
      </c>
      <c r="N53" s="10">
        <v>4.114378143357001</v>
      </c>
      <c r="O53" s="1"/>
      <c r="P53" s="1"/>
      <c r="Q53" s="1"/>
    </row>
    <row r="54" spans="1:17" ht="12.75">
      <c r="A54" s="1" t="s">
        <v>3</v>
      </c>
      <c r="B54" s="1">
        <v>1</v>
      </c>
      <c r="C54" s="1">
        <v>1</v>
      </c>
      <c r="D54" s="1"/>
      <c r="E54" s="4">
        <v>19.178996496110173</v>
      </c>
      <c r="F54" s="4">
        <v>17.935502637989874</v>
      </c>
      <c r="G54" s="4">
        <v>2.1865615000000003</v>
      </c>
      <c r="H54" s="32">
        <f t="shared" si="2"/>
        <v>1.2197302929531724</v>
      </c>
      <c r="I54" s="21">
        <v>0.6064931</v>
      </c>
      <c r="J54" s="21">
        <v>0.3023401</v>
      </c>
      <c r="K54" s="21">
        <v>0.20365709999999998</v>
      </c>
      <c r="L54" s="10">
        <v>38.32279987280366</v>
      </c>
      <c r="M54" s="10">
        <v>12.738809892480162</v>
      </c>
      <c r="N54" s="10">
        <v>19.03413087127305</v>
      </c>
      <c r="O54" s="1"/>
      <c r="P54" s="1"/>
      <c r="Q54" s="1"/>
    </row>
    <row r="55" spans="1:17" ht="12.75">
      <c r="A55" s="1" t="s">
        <v>3</v>
      </c>
      <c r="B55" s="1">
        <v>2</v>
      </c>
      <c r="C55" s="1">
        <v>1</v>
      </c>
      <c r="D55" s="1"/>
      <c r="E55" s="4">
        <v>18.697655409462328</v>
      </c>
      <c r="F55" s="4">
        <v>16.65186475232277</v>
      </c>
      <c r="G55" s="4">
        <v>1.5691136666666665</v>
      </c>
      <c r="H55" s="32">
        <f t="shared" si="2"/>
        <v>1.1456311193614115</v>
      </c>
      <c r="I55" s="21">
        <v>0.5515869666666667</v>
      </c>
      <c r="J55" s="21">
        <v>0.3184313</v>
      </c>
      <c r="K55" s="21">
        <v>0.1775587</v>
      </c>
      <c r="L55" s="10">
        <v>34.78821342850914</v>
      </c>
      <c r="M55" s="10">
        <v>11.371047001808453</v>
      </c>
      <c r="N55" s="10">
        <v>13.866211592797459</v>
      </c>
      <c r="O55" s="1"/>
      <c r="P55" s="1"/>
      <c r="Q55" s="1"/>
    </row>
    <row r="56" spans="1:17" ht="12.75">
      <c r="A56" s="1" t="s">
        <v>3</v>
      </c>
      <c r="B56" s="1">
        <v>3</v>
      </c>
      <c r="C56" s="1">
        <v>1</v>
      </c>
      <c r="D56" s="1"/>
      <c r="E56" s="4">
        <v>17.22870012657182</v>
      </c>
      <c r="F56" s="4">
        <v>17.871025860523762</v>
      </c>
      <c r="G56" s="4">
        <v>1.7454556666666667</v>
      </c>
      <c r="H56" s="32">
        <f t="shared" si="2"/>
        <v>0.9728547292180214</v>
      </c>
      <c r="I56" s="21">
        <v>0.5596306333333334</v>
      </c>
      <c r="J56" s="21">
        <v>0.16525571666666666</v>
      </c>
      <c r="K56" s="21">
        <v>0.17139695</v>
      </c>
      <c r="L56" s="10">
        <v>36.46492801210902</v>
      </c>
      <c r="M56" s="10">
        <v>11.96691213522564</v>
      </c>
      <c r="N56" s="10">
        <v>8.711011236634283</v>
      </c>
      <c r="O56" s="1"/>
      <c r="P56" s="1"/>
      <c r="Q56" s="1"/>
    </row>
    <row r="57" spans="1:17" ht="12.75">
      <c r="A57" s="1" t="s">
        <v>3</v>
      </c>
      <c r="B57" s="1">
        <v>4</v>
      </c>
      <c r="C57" s="3">
        <v>2</v>
      </c>
      <c r="D57" s="3"/>
      <c r="E57" s="4">
        <v>19.911113430672582</v>
      </c>
      <c r="F57" s="4">
        <v>14.879284029294245</v>
      </c>
      <c r="G57" s="11">
        <v>1.4894346666666667</v>
      </c>
      <c r="H57" s="32">
        <f t="shared" si="2"/>
        <v>1.0595898484418702</v>
      </c>
      <c r="I57" s="21">
        <v>0.7348391333333333</v>
      </c>
      <c r="J57" s="21">
        <v>0.42670263333333325</v>
      </c>
      <c r="K57" s="21">
        <v>0.34418825</v>
      </c>
      <c r="L57" s="10">
        <v>32.252114031539215</v>
      </c>
      <c r="M57" s="10">
        <v>4.355560144949282</v>
      </c>
      <c r="N57" s="10">
        <v>7.6892795998062695</v>
      </c>
      <c r="O57" s="1"/>
      <c r="P57" s="1"/>
      <c r="Q57" s="1"/>
    </row>
    <row r="58" spans="1:17" ht="12.75">
      <c r="A58" s="1" t="s">
        <v>3</v>
      </c>
      <c r="B58" s="1">
        <v>5</v>
      </c>
      <c r="C58" s="3">
        <v>2</v>
      </c>
      <c r="D58" s="3"/>
      <c r="E58" s="4">
        <v>19.97808594566325</v>
      </c>
      <c r="F58" s="4">
        <v>18.062876777488032</v>
      </c>
      <c r="G58" s="11">
        <v>2.4017457833333333</v>
      </c>
      <c r="H58" s="32">
        <f t="shared" si="2"/>
        <v>2.164381103721026</v>
      </c>
      <c r="I58" s="21">
        <v>0.6330822666666668</v>
      </c>
      <c r="J58" s="21">
        <v>0.422255</v>
      </c>
      <c r="K58" s="21">
        <v>0.1980664</v>
      </c>
      <c r="L58" s="10">
        <v>30.544352434602292</v>
      </c>
      <c r="M58" s="10">
        <v>7.510654496716791</v>
      </c>
      <c r="N58" s="10">
        <v>12.618686752308834</v>
      </c>
      <c r="O58" s="1"/>
      <c r="P58" s="1"/>
      <c r="Q58" s="1"/>
    </row>
    <row r="59" spans="1:17" ht="12.75">
      <c r="A59" s="1" t="s">
        <v>3</v>
      </c>
      <c r="B59" s="1">
        <v>6</v>
      </c>
      <c r="C59" s="3">
        <v>2</v>
      </c>
      <c r="D59" s="3"/>
      <c r="E59" s="4">
        <v>16.24484741765332</v>
      </c>
      <c r="F59" s="4">
        <v>8.317612541501765</v>
      </c>
      <c r="G59" s="11">
        <v>1.2739372666666668</v>
      </c>
      <c r="H59" s="32">
        <f t="shared" si="2"/>
        <v>1.1812904271722278</v>
      </c>
      <c r="I59" s="21">
        <v>0.5411734333333333</v>
      </c>
      <c r="J59" s="21">
        <v>0.32812386666666665</v>
      </c>
      <c r="K59" s="21">
        <v>0.19259185</v>
      </c>
      <c r="L59" s="10">
        <v>34.208</v>
      </c>
      <c r="M59" s="10">
        <v>6.51</v>
      </c>
      <c r="N59" s="10">
        <v>18.81260418388842</v>
      </c>
      <c r="O59" s="1"/>
      <c r="P59" s="1"/>
      <c r="Q59" s="1"/>
    </row>
    <row r="60" ht="12.75">
      <c r="H60" s="32"/>
    </row>
    <row r="61" spans="7:14" ht="12.75">
      <c r="G61" s="1"/>
      <c r="N61" s="1"/>
    </row>
    <row r="62" spans="1:14" ht="12.75">
      <c r="A62" s="7" t="s">
        <v>40</v>
      </c>
      <c r="I62" s="13"/>
      <c r="J62" s="13" t="s">
        <v>42</v>
      </c>
      <c r="K62" s="13" t="s">
        <v>43</v>
      </c>
      <c r="L62" s="13" t="s">
        <v>44</v>
      </c>
      <c r="M62" s="13" t="s">
        <v>45</v>
      </c>
      <c r="N62" s="8" t="s">
        <v>27</v>
      </c>
    </row>
    <row r="63" spans="5:14" ht="12.75">
      <c r="E63" s="17" t="s">
        <v>10</v>
      </c>
      <c r="F63" s="17" t="s">
        <v>10</v>
      </c>
      <c r="G63" s="17" t="s">
        <v>10</v>
      </c>
      <c r="H63" s="17" t="s">
        <v>10</v>
      </c>
      <c r="J63" s="17" t="s">
        <v>10</v>
      </c>
      <c r="K63" s="17" t="s">
        <v>10</v>
      </c>
      <c r="L63" s="17" t="s">
        <v>10</v>
      </c>
      <c r="M63" s="17" t="s">
        <v>10</v>
      </c>
      <c r="N63" s="17" t="s">
        <v>10</v>
      </c>
    </row>
    <row r="64" spans="1:14" ht="12.75">
      <c r="A64" s="7" t="s">
        <v>4</v>
      </c>
      <c r="B64" s="7" t="s">
        <v>5</v>
      </c>
      <c r="C64" s="7" t="s">
        <v>30</v>
      </c>
      <c r="D64" s="7" t="s">
        <v>50</v>
      </c>
      <c r="E64" s="16" t="s">
        <v>36</v>
      </c>
      <c r="F64" s="16" t="s">
        <v>37</v>
      </c>
      <c r="G64" s="13" t="s">
        <v>48</v>
      </c>
      <c r="H64" s="13" t="s">
        <v>47</v>
      </c>
      <c r="N64" s="8"/>
    </row>
    <row r="65" spans="1:14" ht="12.75">
      <c r="A65" s="1" t="s">
        <v>0</v>
      </c>
      <c r="B65" s="1">
        <v>1</v>
      </c>
      <c r="C65" s="1">
        <v>1</v>
      </c>
      <c r="D65" s="5">
        <v>1.281678524286969</v>
      </c>
      <c r="E65" s="31">
        <f aca="true" t="shared" si="3" ref="E65:F88">E6*(E36/1000)</f>
        <v>0.5510440813575793</v>
      </c>
      <c r="F65" s="31">
        <f t="shared" si="3"/>
        <v>17.238761440652496</v>
      </c>
      <c r="G65" s="4">
        <v>156.9582437359159</v>
      </c>
      <c r="H65" s="5">
        <f aca="true" t="shared" si="4" ref="H65:H88">G65-F65</f>
        <v>139.7194822952634</v>
      </c>
      <c r="J65" s="4">
        <v>243.205779335944</v>
      </c>
      <c r="K65" s="4">
        <v>83.35290314038656</v>
      </c>
      <c r="L65" s="4">
        <v>57.117805476729416</v>
      </c>
      <c r="M65" s="5">
        <f aca="true" t="shared" si="5" ref="M65:M88">SUM(L65,K65,J65,G65,E65)</f>
        <v>541.1857757703334</v>
      </c>
      <c r="N65" s="4">
        <v>4.8291832233291</v>
      </c>
    </row>
    <row r="66" spans="1:14" ht="12.75">
      <c r="A66" s="1" t="s">
        <v>0</v>
      </c>
      <c r="B66" s="1">
        <v>2</v>
      </c>
      <c r="C66" s="1">
        <v>1</v>
      </c>
      <c r="D66" s="5">
        <v>0.7816573135516223</v>
      </c>
      <c r="E66" s="31">
        <f t="shared" si="3"/>
        <v>0.6154978372056003</v>
      </c>
      <c r="F66" s="31">
        <f t="shared" si="3"/>
        <v>15.434019555353073</v>
      </c>
      <c r="G66" s="4">
        <v>192.8247838418644</v>
      </c>
      <c r="H66" s="5">
        <f t="shared" si="4"/>
        <v>177.3907642865113</v>
      </c>
      <c r="J66" s="4">
        <v>222.2864419132728</v>
      </c>
      <c r="K66" s="4">
        <v>59.457257830840724</v>
      </c>
      <c r="L66" s="4">
        <v>65.16966523262316</v>
      </c>
      <c r="M66" s="5">
        <f t="shared" si="5"/>
        <v>540.3536466558066</v>
      </c>
      <c r="N66" s="4">
        <v>3.2929192729326036</v>
      </c>
    </row>
    <row r="67" spans="1:14" ht="12.75">
      <c r="A67" s="1" t="s">
        <v>0</v>
      </c>
      <c r="B67" s="1">
        <v>3</v>
      </c>
      <c r="C67" s="1">
        <v>1</v>
      </c>
      <c r="D67" s="5">
        <v>1.1151983283176967</v>
      </c>
      <c r="E67" s="31">
        <f t="shared" si="3"/>
        <v>0.40597203401963444</v>
      </c>
      <c r="F67" s="31">
        <f t="shared" si="3"/>
        <v>8.531733187844786</v>
      </c>
      <c r="G67" s="4">
        <v>203.68938786359917</v>
      </c>
      <c r="H67" s="5">
        <f t="shared" si="4"/>
        <v>195.15765467575437</v>
      </c>
      <c r="J67" s="4">
        <v>179.87099691851665</v>
      </c>
      <c r="K67" s="4">
        <v>131.01398357877457</v>
      </c>
      <c r="L67" s="4">
        <v>81.04665355992051</v>
      </c>
      <c r="M67" s="5">
        <f t="shared" si="5"/>
        <v>596.0269939548306</v>
      </c>
      <c r="N67" s="4">
        <v>4.225858829957725</v>
      </c>
    </row>
    <row r="68" spans="1:14" ht="12.75">
      <c r="A68" s="1" t="s">
        <v>0</v>
      </c>
      <c r="B68" s="1">
        <v>4</v>
      </c>
      <c r="C68" s="3">
        <v>2</v>
      </c>
      <c r="D68" s="5">
        <v>1.1241588343938538</v>
      </c>
      <c r="E68" s="31">
        <f t="shared" si="3"/>
        <v>0.8309142766968731</v>
      </c>
      <c r="F68" s="31">
        <f t="shared" si="3"/>
        <v>22.313932912236712</v>
      </c>
      <c r="G68" s="4">
        <v>222.90042512453414</v>
      </c>
      <c r="H68" s="5">
        <f t="shared" si="4"/>
        <v>200.58649221229743</v>
      </c>
      <c r="J68" s="4">
        <v>219.49240179033663</v>
      </c>
      <c r="K68" s="4">
        <v>123.27172621135286</v>
      </c>
      <c r="L68" s="4">
        <v>88.83594780673451</v>
      </c>
      <c r="M68" s="5">
        <f t="shared" si="5"/>
        <v>655.331415209655</v>
      </c>
      <c r="N68" s="4">
        <v>4.811441691927896</v>
      </c>
    </row>
    <row r="69" spans="1:14" ht="12.75">
      <c r="A69" s="1" t="s">
        <v>0</v>
      </c>
      <c r="B69" s="1">
        <v>5</v>
      </c>
      <c r="C69" s="3">
        <v>2</v>
      </c>
      <c r="D69" s="5">
        <v>1.136346563982759</v>
      </c>
      <c r="E69" s="31">
        <f t="shared" si="3"/>
        <v>0.688660609671559</v>
      </c>
      <c r="F69" s="31">
        <f t="shared" si="3"/>
        <v>26.246077520516305</v>
      </c>
      <c r="G69" s="4">
        <v>180.84648563575405</v>
      </c>
      <c r="H69" s="5">
        <f t="shared" si="4"/>
        <v>154.60040811523774</v>
      </c>
      <c r="J69" s="4">
        <v>207.25598916255746</v>
      </c>
      <c r="K69" s="4">
        <v>75.67731719229461</v>
      </c>
      <c r="L69" s="4">
        <v>135.14499400367936</v>
      </c>
      <c r="M69" s="5">
        <f t="shared" si="5"/>
        <v>599.6134466039571</v>
      </c>
      <c r="N69" s="4">
        <v>4.576869913661002</v>
      </c>
    </row>
    <row r="70" spans="1:14" ht="12.75">
      <c r="A70" s="1" t="s">
        <v>0</v>
      </c>
      <c r="B70" s="1">
        <v>6</v>
      </c>
      <c r="C70" s="3">
        <v>2</v>
      </c>
      <c r="D70" s="5">
        <v>1.0043248391346802</v>
      </c>
      <c r="E70" s="31">
        <f t="shared" si="3"/>
        <v>0.44295874744707336</v>
      </c>
      <c r="F70" s="31">
        <f t="shared" si="3"/>
        <v>45.71888172605122</v>
      </c>
      <c r="G70" s="4">
        <v>204.73050716770544</v>
      </c>
      <c r="H70" s="5">
        <f t="shared" si="4"/>
        <v>159.01162544165422</v>
      </c>
      <c r="J70" s="4">
        <v>234.18664555229014</v>
      </c>
      <c r="K70" s="4">
        <v>191.7970570531082</v>
      </c>
      <c r="L70" s="4">
        <v>71.31623990634422</v>
      </c>
      <c r="M70" s="5">
        <f t="shared" si="5"/>
        <v>702.473408426895</v>
      </c>
      <c r="N70" s="4">
        <v>4.376536826243004</v>
      </c>
    </row>
    <row r="71" spans="1:14" ht="12.75">
      <c r="A71" s="1" t="s">
        <v>1</v>
      </c>
      <c r="B71" s="1">
        <v>1</v>
      </c>
      <c r="C71" s="1">
        <v>1</v>
      </c>
      <c r="D71" s="5">
        <v>0.995647524145859</v>
      </c>
      <c r="E71" s="31">
        <f t="shared" si="3"/>
        <v>0.59909886318682</v>
      </c>
      <c r="F71" s="31">
        <f t="shared" si="3"/>
        <v>25.286939507293297</v>
      </c>
      <c r="G71" s="4">
        <v>166.6872892738967</v>
      </c>
      <c r="H71" s="5">
        <f t="shared" si="4"/>
        <v>141.40034976660343</v>
      </c>
      <c r="J71" s="4">
        <v>194.06982108867498</v>
      </c>
      <c r="K71" s="4">
        <v>123.99594915553325</v>
      </c>
      <c r="L71" s="4">
        <v>72.05045900761439</v>
      </c>
      <c r="M71" s="5">
        <f t="shared" si="5"/>
        <v>557.4026173889062</v>
      </c>
      <c r="N71" s="4">
        <v>3.387377532975032</v>
      </c>
    </row>
    <row r="72" spans="1:14" ht="12.75">
      <c r="A72" s="1" t="s">
        <v>1</v>
      </c>
      <c r="B72" s="1">
        <v>2</v>
      </c>
      <c r="C72" s="1">
        <v>1</v>
      </c>
      <c r="D72" s="5">
        <v>1.0256136434894536</v>
      </c>
      <c r="E72" s="31">
        <f t="shared" si="3"/>
        <v>0.4936828768994298</v>
      </c>
      <c r="F72" s="31">
        <f t="shared" si="3"/>
        <v>19.795329211757693</v>
      </c>
      <c r="G72" s="4">
        <v>193.1614132957107</v>
      </c>
      <c r="H72" s="5">
        <f t="shared" si="4"/>
        <v>173.366084083953</v>
      </c>
      <c r="J72" s="4">
        <v>106.70187498936187</v>
      </c>
      <c r="K72" s="4">
        <v>85.3521335413646</v>
      </c>
      <c r="L72" s="4">
        <v>75.80539822583707</v>
      </c>
      <c r="M72" s="5">
        <f t="shared" si="5"/>
        <v>461.51450292917366</v>
      </c>
      <c r="N72" s="4">
        <v>3.4430978655612092</v>
      </c>
    </row>
    <row r="73" spans="1:14" ht="12.75">
      <c r="A73" s="1" t="s">
        <v>1</v>
      </c>
      <c r="B73" s="1">
        <v>3</v>
      </c>
      <c r="C73" s="1">
        <v>1</v>
      </c>
      <c r="D73" s="5">
        <v>1.032549759123019</v>
      </c>
      <c r="E73" s="31">
        <f t="shared" si="3"/>
        <v>0.3646323222021887</v>
      </c>
      <c r="F73" s="31">
        <f t="shared" si="3"/>
        <v>31.105469255280756</v>
      </c>
      <c r="G73" s="4">
        <v>202.69913811587813</v>
      </c>
      <c r="H73" s="5">
        <f t="shared" si="4"/>
        <v>171.59366886059738</v>
      </c>
      <c r="J73" s="4">
        <v>163.03823752234635</v>
      </c>
      <c r="K73" s="4">
        <v>117.35579293038818</v>
      </c>
      <c r="L73" s="4">
        <v>61.280524783965824</v>
      </c>
      <c r="M73" s="5">
        <f t="shared" si="5"/>
        <v>544.7383256747806</v>
      </c>
      <c r="N73" s="4">
        <v>4.09833086151481</v>
      </c>
    </row>
    <row r="74" spans="1:14" ht="12.75">
      <c r="A74" s="1" t="s">
        <v>1</v>
      </c>
      <c r="B74" s="1">
        <v>4</v>
      </c>
      <c r="C74" s="3">
        <v>2</v>
      </c>
      <c r="D74" s="5">
        <v>0.8341842681329296</v>
      </c>
      <c r="E74" s="31">
        <f t="shared" si="3"/>
        <v>0.7025871203360238</v>
      </c>
      <c r="F74" s="31">
        <f t="shared" si="3"/>
        <v>56.16396245031209</v>
      </c>
      <c r="G74" s="4">
        <v>272.5624857328916</v>
      </c>
      <c r="H74" s="5">
        <f t="shared" si="4"/>
        <v>216.39852328257953</v>
      </c>
      <c r="J74" s="4">
        <v>144.42229721505234</v>
      </c>
      <c r="K74" s="4">
        <v>84.0837577978969</v>
      </c>
      <c r="L74" s="4">
        <v>64.33575081630687</v>
      </c>
      <c r="M74" s="5">
        <f t="shared" si="5"/>
        <v>566.1068786824839</v>
      </c>
      <c r="N74" s="4">
        <v>3.196835152043662</v>
      </c>
    </row>
    <row r="75" spans="1:14" ht="12.75">
      <c r="A75" s="1" t="s">
        <v>1</v>
      </c>
      <c r="B75" s="1">
        <v>5</v>
      </c>
      <c r="C75" s="3">
        <v>2</v>
      </c>
      <c r="D75" s="5">
        <v>1.1017605726419706</v>
      </c>
      <c r="E75" s="31">
        <f t="shared" si="3"/>
        <v>0.851802625950054</v>
      </c>
      <c r="F75" s="31">
        <f t="shared" si="3"/>
        <v>31.598623519794504</v>
      </c>
      <c r="G75" s="4">
        <v>295.51482286486674</v>
      </c>
      <c r="H75" s="5">
        <f t="shared" si="4"/>
        <v>263.91619934507224</v>
      </c>
      <c r="J75" s="4">
        <v>154.58164896601653</v>
      </c>
      <c r="K75" s="4">
        <v>117.40547198495254</v>
      </c>
      <c r="L75" s="4">
        <v>59.75312251503042</v>
      </c>
      <c r="M75" s="5">
        <f t="shared" si="5"/>
        <v>628.1068689568162</v>
      </c>
      <c r="N75" s="4">
        <v>3.832837157638119</v>
      </c>
    </row>
    <row r="76" spans="1:14" ht="12.75">
      <c r="A76" s="1" t="s">
        <v>1</v>
      </c>
      <c r="B76" s="1">
        <v>6</v>
      </c>
      <c r="C76" s="3">
        <v>2</v>
      </c>
      <c r="D76" s="5">
        <v>0.7843947659200308</v>
      </c>
      <c r="E76" s="31">
        <f t="shared" si="3"/>
        <v>2.600310090711584</v>
      </c>
      <c r="F76" s="31">
        <f t="shared" si="3"/>
        <v>29.731698924000714</v>
      </c>
      <c r="G76" s="4">
        <v>319.83638038744067</v>
      </c>
      <c r="H76" s="5">
        <f t="shared" si="4"/>
        <v>290.10468146343993</v>
      </c>
      <c r="J76" s="4">
        <v>154.22808647160636</v>
      </c>
      <c r="K76" s="4">
        <v>51.869176551779766</v>
      </c>
      <c r="L76" s="4">
        <v>50.43229559749063</v>
      </c>
      <c r="M76" s="5">
        <f t="shared" si="5"/>
        <v>578.9662490990289</v>
      </c>
      <c r="N76" s="4">
        <v>2.86029655583683</v>
      </c>
    </row>
    <row r="77" spans="1:14" ht="12.75">
      <c r="A77" s="1" t="s">
        <v>2</v>
      </c>
      <c r="B77" s="1">
        <v>1</v>
      </c>
      <c r="C77" s="1">
        <v>1</v>
      </c>
      <c r="D77" s="5">
        <v>0.7502534425131453</v>
      </c>
      <c r="E77" s="31">
        <f t="shared" si="3"/>
        <v>3.975647503253574</v>
      </c>
      <c r="F77" s="31">
        <f t="shared" si="3"/>
        <v>47.1188012899999</v>
      </c>
      <c r="G77" s="4">
        <v>137.53582479241416</v>
      </c>
      <c r="H77" s="5">
        <f t="shared" si="4"/>
        <v>90.41702350241425</v>
      </c>
      <c r="J77" s="4">
        <v>152.03983221159598</v>
      </c>
      <c r="K77" s="4">
        <v>131.4373485679394</v>
      </c>
      <c r="L77" s="4">
        <v>75.14793232869086</v>
      </c>
      <c r="M77" s="5">
        <f t="shared" si="5"/>
        <v>500.136585403894</v>
      </c>
      <c r="N77" s="4">
        <v>5.104493346223526</v>
      </c>
    </row>
    <row r="78" spans="1:14" ht="12.75">
      <c r="A78" s="1" t="s">
        <v>2</v>
      </c>
      <c r="B78" s="1">
        <v>2</v>
      </c>
      <c r="C78" s="1">
        <v>1</v>
      </c>
      <c r="D78" s="5">
        <v>0.9987209599257978</v>
      </c>
      <c r="E78" s="31">
        <f t="shared" si="3"/>
        <v>0.27466454974654136</v>
      </c>
      <c r="F78" s="31">
        <f t="shared" si="3"/>
        <v>19.12655991176529</v>
      </c>
      <c r="G78" s="4">
        <v>138.64807554948297</v>
      </c>
      <c r="H78" s="5">
        <f t="shared" si="4"/>
        <v>119.52151563771767</v>
      </c>
      <c r="J78" s="4">
        <v>112.24159343720318</v>
      </c>
      <c r="K78" s="4">
        <v>113.62710538483609</v>
      </c>
      <c r="L78" s="4">
        <v>116.94915460075615</v>
      </c>
      <c r="M78" s="5">
        <f t="shared" si="5"/>
        <v>481.7405935220249</v>
      </c>
      <c r="N78" s="4">
        <v>4.575087929075117</v>
      </c>
    </row>
    <row r="79" spans="1:14" ht="12.75">
      <c r="A79" s="1" t="s">
        <v>2</v>
      </c>
      <c r="B79" s="1">
        <v>3</v>
      </c>
      <c r="C79" s="1">
        <v>1</v>
      </c>
      <c r="D79" s="5">
        <v>1.0822880485999342</v>
      </c>
      <c r="E79" s="31">
        <f t="shared" si="3"/>
        <v>0.7609613998629002</v>
      </c>
      <c r="F79" s="31">
        <f t="shared" si="3"/>
        <v>28.723966279937777</v>
      </c>
      <c r="G79" s="4">
        <v>140.01421242375136</v>
      </c>
      <c r="H79" s="5">
        <f t="shared" si="4"/>
        <v>111.29024614381359</v>
      </c>
      <c r="J79" s="4">
        <v>160.61815973655487</v>
      </c>
      <c r="K79" s="4">
        <v>125.21677255293837</v>
      </c>
      <c r="L79" s="4">
        <v>97.00229098039448</v>
      </c>
      <c r="M79" s="5">
        <f t="shared" si="5"/>
        <v>523.6123970935021</v>
      </c>
      <c r="N79" s="4">
        <v>4.238463420681217</v>
      </c>
    </row>
    <row r="80" spans="1:14" ht="12.75">
      <c r="A80" s="1" t="s">
        <v>2</v>
      </c>
      <c r="B80" s="1">
        <v>4</v>
      </c>
      <c r="C80" s="3">
        <v>2</v>
      </c>
      <c r="D80" s="5">
        <v>0.6277413896930595</v>
      </c>
      <c r="E80" s="31">
        <f t="shared" si="3"/>
        <v>0.3488427737212629</v>
      </c>
      <c r="F80" s="31">
        <f t="shared" si="3"/>
        <v>26.624669180038616</v>
      </c>
      <c r="G80" s="4">
        <v>154.82441661695478</v>
      </c>
      <c r="H80" s="5">
        <f t="shared" si="4"/>
        <v>128.19974743691617</v>
      </c>
      <c r="J80" s="4">
        <v>134.7283457798577</v>
      </c>
      <c r="K80" s="4">
        <v>152.30109211049137</v>
      </c>
      <c r="L80" s="4">
        <v>118.61230451756022</v>
      </c>
      <c r="M80" s="5">
        <f t="shared" si="5"/>
        <v>560.8150017985853</v>
      </c>
      <c r="N80" s="4">
        <v>5.09447219698807</v>
      </c>
    </row>
    <row r="81" spans="1:14" ht="12.75">
      <c r="A81" s="1" t="s">
        <v>2</v>
      </c>
      <c r="B81" s="1">
        <v>5</v>
      </c>
      <c r="C81" s="3">
        <v>2</v>
      </c>
      <c r="D81" s="5">
        <v>0.7363308932498643</v>
      </c>
      <c r="E81" s="31">
        <f t="shared" si="3"/>
        <v>2.4631403104997522</v>
      </c>
      <c r="F81" s="31">
        <f t="shared" si="3"/>
        <v>35.292910994767</v>
      </c>
      <c r="G81" s="4">
        <v>148.7324408462691</v>
      </c>
      <c r="H81" s="5">
        <f t="shared" si="4"/>
        <v>113.4395298515021</v>
      </c>
      <c r="J81" s="4">
        <v>134.34767887249643</v>
      </c>
      <c r="K81" s="4">
        <v>110.71013999497079</v>
      </c>
      <c r="L81" s="4">
        <v>63.76009846593721</v>
      </c>
      <c r="M81" s="5">
        <f t="shared" si="5"/>
        <v>460.01349849017333</v>
      </c>
      <c r="N81" s="4">
        <v>4.489014079433324</v>
      </c>
    </row>
    <row r="82" spans="1:14" ht="12.75">
      <c r="A82" s="1" t="s">
        <v>2</v>
      </c>
      <c r="B82" s="1">
        <v>6</v>
      </c>
      <c r="C82" s="3">
        <v>2</v>
      </c>
      <c r="D82" s="5">
        <v>0.7579043423521434</v>
      </c>
      <c r="E82" s="31">
        <f t="shared" si="3"/>
        <v>1.6000492792916692</v>
      </c>
      <c r="F82" s="31">
        <f t="shared" si="3"/>
        <v>49.34516845737958</v>
      </c>
      <c r="G82" s="4">
        <v>292.0498932286918</v>
      </c>
      <c r="H82" s="5">
        <f t="shared" si="4"/>
        <v>242.70472477131224</v>
      </c>
      <c r="J82" s="4">
        <v>137.82464624583596</v>
      </c>
      <c r="K82" s="4">
        <v>113.5113164608321</v>
      </c>
      <c r="L82" s="4">
        <v>89.48721574280314</v>
      </c>
      <c r="M82" s="5">
        <f t="shared" si="5"/>
        <v>634.4731209574547</v>
      </c>
      <c r="N82" s="4">
        <v>4.8280715765090125</v>
      </c>
    </row>
    <row r="83" spans="1:14" ht="12.75">
      <c r="A83" s="1" t="s">
        <v>3</v>
      </c>
      <c r="B83" s="1">
        <v>1</v>
      </c>
      <c r="C83" s="1">
        <v>1</v>
      </c>
      <c r="D83" s="5">
        <v>1.2502284965519936</v>
      </c>
      <c r="E83" s="31">
        <f t="shared" si="3"/>
        <v>0.5867352261402594</v>
      </c>
      <c r="F83" s="31">
        <f t="shared" si="3"/>
        <v>29.90578995415941</v>
      </c>
      <c r="G83" s="4">
        <v>182.39994698993613</v>
      </c>
      <c r="H83" s="5">
        <f t="shared" si="4"/>
        <v>152.4941570357767</v>
      </c>
      <c r="J83" s="4">
        <v>148.4160422473222</v>
      </c>
      <c r="K83" s="4">
        <v>100.65587148780973</v>
      </c>
      <c r="L83" s="4">
        <v>51.3859501815207</v>
      </c>
      <c r="M83" s="5">
        <f t="shared" si="5"/>
        <v>483.444546132729</v>
      </c>
      <c r="N83" s="4">
        <v>5.436574438060068</v>
      </c>
    </row>
    <row r="84" spans="1:14" ht="12.75">
      <c r="A84" s="1" t="s">
        <v>3</v>
      </c>
      <c r="B84" s="1">
        <v>2</v>
      </c>
      <c r="C84" s="1">
        <v>1</v>
      </c>
      <c r="D84" s="5">
        <v>1.1165821569029049</v>
      </c>
      <c r="E84" s="31">
        <f t="shared" si="3"/>
        <v>0.7541387681816473</v>
      </c>
      <c r="F84" s="31">
        <f t="shared" si="3"/>
        <v>44.96003483127148</v>
      </c>
      <c r="G84" s="4">
        <v>172.87916145843687</v>
      </c>
      <c r="H84" s="5">
        <f t="shared" si="4"/>
        <v>127.91912662716538</v>
      </c>
      <c r="J84" s="4">
        <v>165.37129854421212</v>
      </c>
      <c r="K84" s="4">
        <v>96.8345232975453</v>
      </c>
      <c r="L84" s="4">
        <v>63.949995127190675</v>
      </c>
      <c r="M84" s="5">
        <f t="shared" si="5"/>
        <v>499.78911719556663</v>
      </c>
      <c r="N84" s="4">
        <v>3.8933520048635955</v>
      </c>
    </row>
    <row r="85" spans="1:14" ht="12.75">
      <c r="A85" s="1" t="s">
        <v>3</v>
      </c>
      <c r="B85" s="1">
        <v>3</v>
      </c>
      <c r="C85" s="1">
        <v>1</v>
      </c>
      <c r="D85" s="5">
        <v>1.126071750663293</v>
      </c>
      <c r="E85" s="31">
        <f t="shared" si="3"/>
        <v>0.5570613040924889</v>
      </c>
      <c r="F85" s="31">
        <f t="shared" si="3"/>
        <v>27.362526262001943</v>
      </c>
      <c r="G85" s="4">
        <v>136.91294906916207</v>
      </c>
      <c r="H85" s="5">
        <f t="shared" si="4"/>
        <v>109.55042280716012</v>
      </c>
      <c r="J85" s="4">
        <v>169.1141055221669</v>
      </c>
      <c r="K85" s="4">
        <v>105.3158266459984</v>
      </c>
      <c r="L85" s="4">
        <v>60.9010537330734</v>
      </c>
      <c r="M85" s="5">
        <f t="shared" si="5"/>
        <v>472.8009962744933</v>
      </c>
      <c r="N85" s="4">
        <v>4.203498565561415</v>
      </c>
    </row>
    <row r="86" spans="1:14" ht="12.75">
      <c r="A86" s="1" t="s">
        <v>3</v>
      </c>
      <c r="B86" s="1">
        <v>4</v>
      </c>
      <c r="C86" s="3">
        <v>2</v>
      </c>
      <c r="D86" s="5">
        <v>1.0428148890579552</v>
      </c>
      <c r="E86" s="31">
        <f t="shared" si="3"/>
        <v>1.5774026528966165</v>
      </c>
      <c r="F86" s="31">
        <f t="shared" si="3"/>
        <v>44.82522084973311</v>
      </c>
      <c r="G86" s="4">
        <v>155.32082787471754</v>
      </c>
      <c r="H86" s="5">
        <f t="shared" si="4"/>
        <v>110.49560702498442</v>
      </c>
      <c r="J86" s="4">
        <v>188.94187589800583</v>
      </c>
      <c r="K86" s="4">
        <v>124.24413516711815</v>
      </c>
      <c r="L86" s="4">
        <v>97.58862186149952</v>
      </c>
      <c r="M86" s="5">
        <f t="shared" si="5"/>
        <v>567.6728634542376</v>
      </c>
      <c r="N86" s="4">
        <v>3.3633063364232596</v>
      </c>
    </row>
    <row r="87" spans="1:14" ht="12.75">
      <c r="A87" s="1" t="s">
        <v>3</v>
      </c>
      <c r="B87" s="1">
        <v>5</v>
      </c>
      <c r="C87" s="3">
        <v>2</v>
      </c>
      <c r="D87" s="5">
        <v>1.1724386168875405</v>
      </c>
      <c r="E87" s="31">
        <f t="shared" si="3"/>
        <v>1.3932865124327367</v>
      </c>
      <c r="F87" s="31">
        <f t="shared" si="3"/>
        <v>27.830210146055634</v>
      </c>
      <c r="G87" s="4">
        <v>281.5906089124764</v>
      </c>
      <c r="H87" s="5">
        <f t="shared" si="4"/>
        <v>253.76039876642076</v>
      </c>
      <c r="J87" s="4">
        <v>185.66479256513327</v>
      </c>
      <c r="K87" s="4">
        <v>127.59033314446306</v>
      </c>
      <c r="L87" s="4">
        <v>66.7386825032939</v>
      </c>
      <c r="M87" s="5">
        <f t="shared" si="5"/>
        <v>662.9777036377993</v>
      </c>
      <c r="N87" s="4">
        <v>3.5811462064731043</v>
      </c>
    </row>
    <row r="88" spans="1:14" ht="12.75">
      <c r="A88" s="1" t="s">
        <v>3</v>
      </c>
      <c r="B88" s="1">
        <v>6</v>
      </c>
      <c r="C88" s="3">
        <v>2</v>
      </c>
      <c r="D88" s="5">
        <v>1.2937536245333823</v>
      </c>
      <c r="E88" s="31">
        <f t="shared" si="3"/>
        <v>0.29541555859510304</v>
      </c>
      <c r="F88" s="31">
        <f t="shared" si="3"/>
        <v>11.986603851475323</v>
      </c>
      <c r="G88" s="4">
        <v>164.81648102954102</v>
      </c>
      <c r="H88" s="5">
        <f t="shared" si="4"/>
        <v>152.82987717806571</v>
      </c>
      <c r="J88" s="4">
        <v>147.0352262984966</v>
      </c>
      <c r="K88" s="4">
        <v>104.68714043906431</v>
      </c>
      <c r="L88" s="4">
        <v>62.545240079831565</v>
      </c>
      <c r="M88" s="5">
        <f t="shared" si="5"/>
        <v>479.37950340552857</v>
      </c>
      <c r="N88" s="4">
        <v>4.426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SNRE</dc:creator>
  <cp:keywords/>
  <dc:description/>
  <cp:lastModifiedBy>cpeterson</cp:lastModifiedBy>
  <cp:lastPrinted>2007-05-23T16:39:55Z</cp:lastPrinted>
  <dcterms:created xsi:type="dcterms:W3CDTF">2007-05-17T16:50:20Z</dcterms:created>
  <dcterms:modified xsi:type="dcterms:W3CDTF">2009-05-04T20:24:34Z</dcterms:modified>
  <cp:category/>
  <cp:version/>
  <cp:contentType/>
  <cp:contentStatus/>
</cp:coreProperties>
</file>