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<sst xmlns="http://schemas.openxmlformats.org/spreadsheetml/2006/main" count="29" uniqueCount="17">
  <si>
    <t>Portal Method Example</t>
  </si>
  <si>
    <t>RJN 11/3/3</t>
  </si>
  <si>
    <t>Column 1</t>
  </si>
  <si>
    <t>Span Length</t>
  </si>
  <si>
    <t>Distribution Factors</t>
  </si>
  <si>
    <t>Column 2</t>
  </si>
  <si>
    <t>Column 3</t>
  </si>
  <si>
    <t>Column 4</t>
  </si>
  <si>
    <t>Column 5</t>
  </si>
  <si>
    <t>Floor Height</t>
  </si>
  <si>
    <t>Roof Axial</t>
  </si>
  <si>
    <t>Column Shear</t>
  </si>
  <si>
    <t>Beam Shear</t>
  </si>
  <si>
    <t>Column Axial</t>
  </si>
  <si>
    <t>3rd Floor Axial</t>
  </si>
  <si>
    <t>2nd Floor Axial</t>
  </si>
  <si>
    <t>1st Floor Axial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</si>
</sst>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.7109375" style="0" customWidth="1"/>
    <col min="2" max="2" width="12.8515625" style="0" customWidth="1"/>
    <col min="5" max="5" width="11.421875" style="0" customWidth="1"/>
    <col min="7" max="7" width="11.00390625" style="0" customWidth="1"/>
    <col min="9" max="9" width="11.00390625" style="0" customWidth="1"/>
    <col min="11" max="11" width="11.57421875" style="0" customWidth="1"/>
  </cols>
  <sheetData>
    <row r="1" ht="12.75">
      <c r="A1" t="s">
        <v>0</v>
      </c>
    </row>
    <row r="2" ht="12.75">
      <c r="A2" t="s">
        <v>1</v>
      </c>
    </row>
    <row r="3" spans="4:12" ht="12.75">
      <c r="D3" t="s">
        <v>2</v>
      </c>
      <c r="E3" t="s">
        <v>3</v>
      </c>
      <c r="F3" t="s">
        <v>5</v>
      </c>
      <c r="G3" t="s">
        <v>3</v>
      </c>
      <c r="H3" t="s">
        <v>6</v>
      </c>
      <c r="I3" t="s">
        <v>3</v>
      </c>
      <c r="J3" t="s">
        <v>7</v>
      </c>
      <c r="K3" t="s">
        <v>3</v>
      </c>
      <c r="L3" t="s">
        <v>8</v>
      </c>
    </row>
    <row r="4" spans="3:12" ht="12.75">
      <c r="C4" s="1" t="s">
        <v>4</v>
      </c>
      <c r="D4">
        <v>0.125</v>
      </c>
      <c r="E4">
        <v>20</v>
      </c>
      <c r="F4">
        <v>0.25</v>
      </c>
      <c r="G4">
        <v>20</v>
      </c>
      <c r="H4">
        <v>0.25</v>
      </c>
      <c r="I4">
        <v>20</v>
      </c>
      <c r="J4">
        <v>0.25</v>
      </c>
      <c r="K4">
        <v>10</v>
      </c>
      <c r="L4">
        <v>0.125</v>
      </c>
    </row>
    <row r="5" ht="12.75">
      <c r="A5" t="s">
        <v>9</v>
      </c>
    </row>
    <row r="6" spans="2:11" ht="12.75">
      <c r="B6" t="s">
        <v>12</v>
      </c>
      <c r="E6">
        <f>D9</f>
        <v>0.9375</v>
      </c>
      <c r="G6">
        <f>E6+F9</f>
        <v>0.9375</v>
      </c>
      <c r="I6">
        <f>G6+H9</f>
        <v>0.9375</v>
      </c>
      <c r="K6">
        <f>I6+J9</f>
        <v>1.875</v>
      </c>
    </row>
    <row r="7" spans="1:11" ht="12.75">
      <c r="A7">
        <v>10</v>
      </c>
      <c r="B7" t="s">
        <v>10</v>
      </c>
      <c r="C7">
        <v>15</v>
      </c>
      <c r="E7">
        <f>C7-D8</f>
        <v>13.125</v>
      </c>
      <c r="G7">
        <f>E7-F8</f>
        <v>9.375</v>
      </c>
      <c r="I7">
        <f>G7-H8</f>
        <v>5.625</v>
      </c>
      <c r="K7">
        <f>I7-J8</f>
        <v>1.875</v>
      </c>
    </row>
    <row r="8" spans="2:12" ht="12.75">
      <c r="B8" t="s">
        <v>11</v>
      </c>
      <c r="D8">
        <f>C7*D4</f>
        <v>1.875</v>
      </c>
      <c r="F8">
        <f>$C$7*F4</f>
        <v>3.75</v>
      </c>
      <c r="H8">
        <f>$C$7*H4</f>
        <v>3.75</v>
      </c>
      <c r="J8">
        <f>$C$7*J4</f>
        <v>3.75</v>
      </c>
      <c r="L8">
        <f>$C$7*L4</f>
        <v>1.875</v>
      </c>
    </row>
    <row r="9" spans="2:12" ht="12.75">
      <c r="B9" t="s">
        <v>13</v>
      </c>
      <c r="D9">
        <f>D8*(A7/2)/(E4/2)</f>
        <v>0.9375</v>
      </c>
      <c r="F9">
        <f>(F8*$A$7-E6*E4*2)/G4</f>
        <v>0</v>
      </c>
      <c r="H9">
        <f>(H8*$A$7-G6*G4*2)/I4</f>
        <v>0</v>
      </c>
      <c r="J9">
        <v>0.9375</v>
      </c>
      <c r="L9">
        <f>-K6</f>
        <v>-1.875</v>
      </c>
    </row>
    <row r="11" spans="2:11" ht="12.75">
      <c r="B11" t="s">
        <v>12</v>
      </c>
      <c r="E11">
        <f>D14-D9</f>
        <v>2.625</v>
      </c>
      <c r="G11">
        <f>E11+F14-F9</f>
        <v>2.625</v>
      </c>
      <c r="I11">
        <f>G11+H14-H9</f>
        <v>2.625</v>
      </c>
      <c r="K11">
        <f>I11+J14-J9</f>
        <v>5.25</v>
      </c>
    </row>
    <row r="12" spans="1:11" ht="12.75">
      <c r="A12">
        <v>10</v>
      </c>
      <c r="B12" t="s">
        <v>14</v>
      </c>
      <c r="C12">
        <v>12</v>
      </c>
      <c r="E12">
        <f>C12+D8-D13</f>
        <v>10.5</v>
      </c>
      <c r="G12">
        <f>E12-F13+F8</f>
        <v>7.5</v>
      </c>
      <c r="I12">
        <f>G12-H13+H8</f>
        <v>4.5</v>
      </c>
      <c r="K12">
        <f>I12-J13+J8</f>
        <v>1.5</v>
      </c>
    </row>
    <row r="13" spans="2:12" ht="12.75">
      <c r="B13" t="s">
        <v>11</v>
      </c>
      <c r="D13">
        <f>$C15*$D$4</f>
        <v>3.375</v>
      </c>
      <c r="F13">
        <f>$C15*$F$4</f>
        <v>6.75</v>
      </c>
      <c r="H13">
        <f>$C15*$H$4</f>
        <v>6.75</v>
      </c>
      <c r="J13">
        <f>$C15*$J$4</f>
        <v>6.75</v>
      </c>
      <c r="L13">
        <f>$C15*$L$4</f>
        <v>3.375</v>
      </c>
    </row>
    <row r="14" spans="2:12" ht="12.75">
      <c r="B14" t="s">
        <v>13</v>
      </c>
      <c r="D14">
        <f>((D13+D8)*A12+D9*$E$4)/$E$4</f>
        <v>3.5625</v>
      </c>
      <c r="F14">
        <f>((F13+F8)*$A12-(E11*(E$4+G$4))+F9*G$4)/G$4</f>
        <v>0</v>
      </c>
      <c r="H14">
        <f>((H13+H8)*$A12-(G11*(G$4+I$4))+H9*I$4)/I$4</f>
        <v>0</v>
      </c>
      <c r="J14">
        <f>((J13+J8)*$A12-(I11*(I$4+K$4))+J9*K$4)/K$4</f>
        <v>3.5625</v>
      </c>
      <c r="L14">
        <f>-K11+L9</f>
        <v>-7.125</v>
      </c>
    </row>
    <row r="15" ht="12.75">
      <c r="C15">
        <f>C12+C7</f>
        <v>27</v>
      </c>
    </row>
    <row r="16" spans="2:11" ht="12.75">
      <c r="B16" t="s">
        <v>12</v>
      </c>
      <c r="E16">
        <f>D19-D14</f>
        <v>4</v>
      </c>
      <c r="G16">
        <f>E16+F19-F14</f>
        <v>4</v>
      </c>
      <c r="I16">
        <f>G16+H19-H14</f>
        <v>4</v>
      </c>
      <c r="K16">
        <f>I16+J19-J14</f>
        <v>8</v>
      </c>
    </row>
    <row r="17" spans="1:11" ht="12.75">
      <c r="A17">
        <v>10</v>
      </c>
      <c r="B17" t="s">
        <v>15</v>
      </c>
      <c r="C17">
        <v>10</v>
      </c>
      <c r="E17">
        <f>C17+D13-D18</f>
        <v>8.75</v>
      </c>
      <c r="G17">
        <f>E17-F18+F13</f>
        <v>6.25</v>
      </c>
      <c r="I17">
        <f>G17-H18+H13</f>
        <v>3.75</v>
      </c>
      <c r="K17">
        <f>I17-J18+J13</f>
        <v>1.25</v>
      </c>
    </row>
    <row r="18" spans="2:12" ht="12.75">
      <c r="B18" t="s">
        <v>11</v>
      </c>
      <c r="D18">
        <f>$C20*$D$4</f>
        <v>4.625</v>
      </c>
      <c r="F18">
        <f>$C20*$F$4</f>
        <v>9.25</v>
      </c>
      <c r="H18">
        <f>$C20*$H$4</f>
        <v>9.25</v>
      </c>
      <c r="J18">
        <f>$C20*$J$4</f>
        <v>9.25</v>
      </c>
      <c r="L18">
        <f>$C20*$L$4</f>
        <v>4.625</v>
      </c>
    </row>
    <row r="19" spans="2:12" ht="12.75">
      <c r="B19" t="s">
        <v>13</v>
      </c>
      <c r="D19">
        <f>((D18+D13)*A17+D14*$E$4)/$E$4</f>
        <v>7.5625</v>
      </c>
      <c r="F19">
        <f>((F18+F13)*$A17-(E16*(E$4+G$4))+F14*G$4)/G$4</f>
        <v>0</v>
      </c>
      <c r="H19">
        <f>((H18+H13)*$A17-(G16*(G$4+I$4))+H14*I$4)/I$4</f>
        <v>0</v>
      </c>
      <c r="J19">
        <f>((J18+J13)*$A17-(I16*(I$4+K$4))+J14*K$4)/K$4</f>
        <v>7.5625</v>
      </c>
      <c r="L19">
        <f>-K16+L14</f>
        <v>-15.125</v>
      </c>
    </row>
    <row r="20" ht="12.75">
      <c r="C20">
        <f>C17+C12+C7</f>
        <v>37</v>
      </c>
    </row>
    <row r="21" spans="2:11" ht="12.75">
      <c r="B21" t="s">
        <v>12</v>
      </c>
      <c r="E21">
        <f>D24-D19</f>
        <v>5.125</v>
      </c>
      <c r="G21">
        <f>E21+F24-F19</f>
        <v>5.125</v>
      </c>
      <c r="I21">
        <f>G21+H24-H19</f>
        <v>5.125</v>
      </c>
      <c r="K21">
        <f>I21+J24-J19</f>
        <v>10.25</v>
      </c>
    </row>
    <row r="22" spans="1:11" ht="12.75">
      <c r="A22">
        <v>10</v>
      </c>
      <c r="B22" t="s">
        <v>16</v>
      </c>
      <c r="C22">
        <v>8</v>
      </c>
      <c r="E22">
        <f>C22+D18-D23</f>
        <v>7</v>
      </c>
      <c r="G22">
        <f>E22-F23+F18</f>
        <v>5</v>
      </c>
      <c r="I22">
        <f>G22-H23+H18</f>
        <v>3</v>
      </c>
      <c r="K22">
        <f>I22-J23+J18</f>
        <v>1</v>
      </c>
    </row>
    <row r="23" spans="2:12" ht="12.75">
      <c r="B23" t="s">
        <v>11</v>
      </c>
      <c r="D23">
        <f>$C25*$D$4</f>
        <v>5.625</v>
      </c>
      <c r="F23">
        <f>$C25*$F$4</f>
        <v>11.25</v>
      </c>
      <c r="H23">
        <f>$C25*$H$4</f>
        <v>11.25</v>
      </c>
      <c r="J23">
        <f>$C25*$J$4</f>
        <v>11.25</v>
      </c>
      <c r="L23">
        <f>$C25*$L$4</f>
        <v>5.625</v>
      </c>
    </row>
    <row r="24" spans="2:12" ht="12.75">
      <c r="B24" t="s">
        <v>13</v>
      </c>
      <c r="D24">
        <f>((D23+D18)*A22+D19*$E$4)/$E$4</f>
        <v>12.6875</v>
      </c>
      <c r="F24">
        <f>((F23+F18)*$A22-(E21*(E$4+G$4))+F19*G$4)/G$4</f>
        <v>0</v>
      </c>
      <c r="H24">
        <f>((H23+H18)*$A22-(G21*(G$4+I$4))+H19*I$4)/I$4</f>
        <v>0</v>
      </c>
      <c r="J24">
        <f>((J23+J18)*$A22-(I21*(I$4+K$4))+J19*K$4)/K$4</f>
        <v>12.6875</v>
      </c>
      <c r="L24">
        <f>-K21+L19</f>
        <v>-25.375</v>
      </c>
    </row>
    <row r="25" ht="12.75">
      <c r="C25">
        <f>C22+C17+C12+C7</f>
        <v>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Nielsen</dc:creator>
  <cp:keywords/>
  <dc:description/>
  <cp:lastModifiedBy>Richard Nielsen</cp:lastModifiedBy>
  <dcterms:created xsi:type="dcterms:W3CDTF">2003-11-03T18:14:17Z</dcterms:created>
  <dcterms:modified xsi:type="dcterms:W3CDTF">2004-11-05T19:53:12Z</dcterms:modified>
  <cp:category/>
  <cp:version/>
  <cp:contentType/>
  <cp:contentStatus/>
</cp:coreProperties>
</file>