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175" windowHeight="6090"/>
  </bookViews>
  <sheets>
    <sheet name="Data_Freq" sheetId="1" r:id="rId1"/>
    <sheet name="AgSp" sheetId="6" r:id="rId2"/>
    <sheet name="CrAc" sheetId="8" r:id="rId3"/>
    <sheet name="CeMa" sheetId="9" r:id="rId4"/>
    <sheet name="SiSc" sheetId="10" r:id="rId5"/>
  </sheets>
  <calcPr calcId="124519"/>
</workbook>
</file>

<file path=xl/calcChain.xml><?xml version="1.0" encoding="utf-8"?>
<calcChain xmlns="http://schemas.openxmlformats.org/spreadsheetml/2006/main">
  <c r="G14" i="6"/>
  <c r="G14" i="8"/>
  <c r="G14" i="9"/>
  <c r="G14" i="10"/>
  <c r="G8"/>
  <c r="E7"/>
  <c r="C7"/>
  <c r="G6"/>
  <c r="F6"/>
  <c r="E14" s="1"/>
  <c r="D6"/>
  <c r="C14" s="1"/>
  <c r="G8" i="9"/>
  <c r="E7"/>
  <c r="C7"/>
  <c r="G6"/>
  <c r="F6"/>
  <c r="E14" s="1"/>
  <c r="D6"/>
  <c r="C14" s="1"/>
  <c r="G8" i="8"/>
  <c r="E7"/>
  <c r="C7"/>
  <c r="G6"/>
  <c r="F6"/>
  <c r="E14" s="1"/>
  <c r="D6"/>
  <c r="C14" s="1"/>
  <c r="I14" i="6"/>
  <c r="E14"/>
  <c r="C14"/>
  <c r="I13"/>
  <c r="G13"/>
  <c r="E13"/>
  <c r="C13"/>
  <c r="G8"/>
  <c r="E7"/>
  <c r="C7"/>
  <c r="G6"/>
  <c r="F6" s="1"/>
  <c r="AB17" i="1"/>
  <c r="AC17" s="1"/>
  <c r="Z17"/>
  <c r="AA17" s="1"/>
  <c r="X17"/>
  <c r="Y17" s="1"/>
  <c r="V17"/>
  <c r="W17" s="1"/>
  <c r="AB16"/>
  <c r="AC16" s="1"/>
  <c r="Z16"/>
  <c r="AA16" s="1"/>
  <c r="X16"/>
  <c r="Y16" s="1"/>
  <c r="V16"/>
  <c r="W16" s="1"/>
  <c r="AB15"/>
  <c r="AC15" s="1"/>
  <c r="Z15"/>
  <c r="AA15" s="1"/>
  <c r="X15"/>
  <c r="Y15" s="1"/>
  <c r="V15"/>
  <c r="W15" s="1"/>
  <c r="AB14"/>
  <c r="AC14" s="1"/>
  <c r="Z14"/>
  <c r="AA14" s="1"/>
  <c r="X14"/>
  <c r="Y14" s="1"/>
  <c r="V14"/>
  <c r="W14" s="1"/>
  <c r="AB11"/>
  <c r="AC11" s="1"/>
  <c r="Z11"/>
  <c r="AA11" s="1"/>
  <c r="X11"/>
  <c r="Y11" s="1"/>
  <c r="V11"/>
  <c r="W11" s="1"/>
  <c r="AB10"/>
  <c r="AC10" s="1"/>
  <c r="Z10"/>
  <c r="AA10" s="1"/>
  <c r="X10"/>
  <c r="Y10" s="1"/>
  <c r="V10"/>
  <c r="W10" s="1"/>
  <c r="AB9"/>
  <c r="AC9" s="1"/>
  <c r="Z9"/>
  <c r="AA9" s="1"/>
  <c r="X9"/>
  <c r="Y9" s="1"/>
  <c r="V9"/>
  <c r="W9" s="1"/>
  <c r="AB8"/>
  <c r="AC8" s="1"/>
  <c r="Z8"/>
  <c r="AA8" s="1"/>
  <c r="X8"/>
  <c r="Y8" s="1"/>
  <c r="V8"/>
  <c r="W8" s="1"/>
  <c r="G7" i="10" l="1"/>
  <c r="C13"/>
  <c r="E13"/>
  <c r="G7" i="9"/>
  <c r="C13"/>
  <c r="E13"/>
  <c r="G7" i="8"/>
  <c r="C13"/>
  <c r="E13"/>
  <c r="G7" i="6"/>
  <c r="D7"/>
  <c r="F7"/>
  <c r="D6"/>
  <c r="F7" i="10" l="1"/>
  <c r="D7"/>
  <c r="F7" i="9"/>
  <c r="D7"/>
  <c r="F7" i="8"/>
  <c r="D7"/>
  <c r="K14" i="6"/>
  <c r="G13" i="10" l="1"/>
  <c r="I13"/>
  <c r="I14"/>
  <c r="K14" s="1"/>
  <c r="G13" i="9"/>
  <c r="I13"/>
  <c r="I14"/>
  <c r="K14" s="1"/>
  <c r="G13" i="8"/>
  <c r="I13"/>
  <c r="I14"/>
  <c r="K14" s="1"/>
</calcChain>
</file>

<file path=xl/sharedStrings.xml><?xml version="1.0" encoding="utf-8"?>
<sst xmlns="http://schemas.openxmlformats.org/spreadsheetml/2006/main" count="149" uniqueCount="61">
  <si>
    <t>Ag Sp</t>
  </si>
  <si>
    <t>Cr Ac</t>
  </si>
  <si>
    <t>Ce Ma</t>
  </si>
  <si>
    <t>Si Sc</t>
  </si>
  <si>
    <t>&gt;&gt;1995&lt;&lt;</t>
  </si>
  <si>
    <t xml:space="preserve"> </t>
  </si>
  <si>
    <t>Hits</t>
  </si>
  <si>
    <t>%Freq</t>
  </si>
  <si>
    <t>= Best Plot Size to Compare Years</t>
  </si>
  <si>
    <t>Quadrats</t>
  </si>
  <si>
    <t>Frequency Summed by Plot Size</t>
  </si>
  <si>
    <t>Study Number: 3931</t>
  </si>
  <si>
    <t>Examiner: KLL</t>
  </si>
  <si>
    <t>Allotmen Name &amp; Number: West Pass #42</t>
  </si>
  <si>
    <t>Pasture: Lower</t>
  </si>
  <si>
    <t>Transect Location: 1/4 mile past lowe gate then @ 340 North</t>
  </si>
  <si>
    <t>Number of Quadrats: 20</t>
  </si>
  <si>
    <t>Plot size: 1/32, 1/16, 1/8, 1/4 m^2</t>
  </si>
  <si>
    <t>NESTED FREQUENCY</t>
  </si>
  <si>
    <t>Observed</t>
  </si>
  <si>
    <t>Expected</t>
  </si>
  <si>
    <t>Totals</t>
  </si>
  <si>
    <t>Present</t>
  </si>
  <si>
    <t>Absent</t>
  </si>
  <si>
    <t>Total</t>
  </si>
  <si>
    <t>+</t>
  </si>
  <si>
    <t>=</t>
  </si>
  <si>
    <t>Excel can be used to Calculate a P-Value for a Chi Square Goodness of Fit Test</t>
  </si>
  <si>
    <r>
      <t>χ</t>
    </r>
    <r>
      <rPr>
        <sz val="12"/>
        <rFont val="Souvenir Lt BT"/>
        <family val="1"/>
      </rPr>
      <t>2</t>
    </r>
    <r>
      <rPr>
        <b/>
        <sz val="12"/>
        <rFont val="Souvenir Lt BT"/>
        <family val="1"/>
      </rPr>
      <t xml:space="preserve">= </t>
    </r>
  </si>
  <si>
    <t>Spotted Knapweed (CeMa)</t>
  </si>
  <si>
    <t>Bluebunch Wheatgrass (AgSp)</t>
  </si>
  <si>
    <t>&gt;&gt;2003&lt;&lt;</t>
  </si>
  <si>
    <t>Date: 25-Jun-03</t>
  </si>
  <si>
    <t>Number of Plots Studied</t>
  </si>
  <si>
    <t>Data from Field Study</t>
  </si>
  <si>
    <r>
      <t>(11-10.5)</t>
    </r>
    <r>
      <rPr>
        <vertAlign val="superscript"/>
        <sz val="8"/>
        <rFont val="Verdana"/>
        <family val="2"/>
      </rPr>
      <t>2</t>
    </r>
  </si>
  <si>
    <r>
      <t>(9-9.5)</t>
    </r>
    <r>
      <rPr>
        <vertAlign val="superscript"/>
        <sz val="8"/>
        <rFont val="Verdana"/>
        <family val="2"/>
      </rPr>
      <t>2</t>
    </r>
  </si>
  <si>
    <r>
      <t>(10-9.5)</t>
    </r>
    <r>
      <rPr>
        <vertAlign val="superscript"/>
        <sz val="8"/>
        <rFont val="Verdana"/>
        <family val="2"/>
      </rPr>
      <t>2</t>
    </r>
  </si>
  <si>
    <r>
      <t>(10-10.5)</t>
    </r>
    <r>
      <rPr>
        <vertAlign val="superscript"/>
        <sz val="8"/>
        <rFont val="Verdana"/>
        <family val="2"/>
      </rPr>
      <t>2</t>
    </r>
  </si>
  <si>
    <r>
      <t xml:space="preserve">Degrees of Freedom = </t>
    </r>
    <r>
      <rPr>
        <i/>
        <sz val="11"/>
        <color theme="1"/>
        <rFont val="Times New Roman"/>
        <family val="1"/>
      </rPr>
      <t xml:space="preserve">v </t>
    </r>
    <r>
      <rPr>
        <sz val="11"/>
        <color theme="1"/>
        <rFont val="Calibri"/>
        <family val="2"/>
        <scheme val="minor"/>
      </rPr>
      <t>= (r-1)(c-1) = (2-1)(2-1) =</t>
    </r>
    <r>
      <rPr>
        <b/>
        <sz val="11"/>
        <color theme="1"/>
        <rFont val="Calibri"/>
        <family val="2"/>
        <scheme val="minor"/>
      </rPr>
      <t xml:space="preserve"> 1</t>
    </r>
  </si>
  <si>
    <r>
      <t xml:space="preserve">Critical value for </t>
    </r>
    <r>
      <rPr>
        <sz val="10"/>
        <rFont val="Times New Roman"/>
        <family val="1"/>
      </rPr>
      <t>α</t>
    </r>
    <r>
      <rPr>
        <sz val="10"/>
        <rFont val="Arial"/>
        <family val="2"/>
      </rPr>
      <t xml:space="preserve"> of 5% and d.f. of 1 = </t>
    </r>
    <r>
      <rPr>
        <b/>
        <sz val="10"/>
        <rFont val="Arial"/>
        <family val="2"/>
      </rPr>
      <t>3.841</t>
    </r>
    <r>
      <rPr>
        <sz val="10"/>
        <rFont val="Arial"/>
        <family val="2"/>
      </rPr>
      <t xml:space="preserve"> OR critical value for an α of 10% of </t>
    </r>
    <r>
      <rPr>
        <b/>
        <sz val="10"/>
        <rFont val="Arial"/>
        <family val="2"/>
      </rPr>
      <t>2.706</t>
    </r>
  </si>
  <si>
    <t>Tappertip Hawksbear (CrAc)</t>
  </si>
  <si>
    <r>
      <t>(8-7)</t>
    </r>
    <r>
      <rPr>
        <vertAlign val="superscript"/>
        <sz val="8"/>
        <rFont val="Verdana"/>
        <family val="2"/>
      </rPr>
      <t>2</t>
    </r>
  </si>
  <si>
    <r>
      <t>(6-7)</t>
    </r>
    <r>
      <rPr>
        <vertAlign val="superscript"/>
        <sz val="8"/>
        <rFont val="Verdana"/>
        <family val="2"/>
      </rPr>
      <t>2</t>
    </r>
  </si>
  <si>
    <r>
      <t>(12-13)</t>
    </r>
    <r>
      <rPr>
        <vertAlign val="superscript"/>
        <sz val="8"/>
        <rFont val="Verdana"/>
        <family val="2"/>
      </rPr>
      <t>2</t>
    </r>
  </si>
  <si>
    <r>
      <t>(14-13)</t>
    </r>
    <r>
      <rPr>
        <vertAlign val="superscript"/>
        <sz val="8"/>
        <rFont val="Verdana"/>
        <family val="2"/>
      </rPr>
      <t>2</t>
    </r>
  </si>
  <si>
    <r>
      <t xml:space="preserve">Therefore, cannot reject the null hypothesis and conclude there was </t>
    </r>
    <r>
      <rPr>
        <b/>
        <sz val="10"/>
        <rFont val="Arial"/>
        <family val="2"/>
      </rPr>
      <t xml:space="preserve">NO change </t>
    </r>
    <r>
      <rPr>
        <sz val="10"/>
        <rFont val="Arial"/>
        <family val="2"/>
      </rPr>
      <t>from 1995 to 2003</t>
    </r>
  </si>
  <si>
    <r>
      <t>(8-11.5)</t>
    </r>
    <r>
      <rPr>
        <vertAlign val="superscript"/>
        <sz val="8"/>
        <rFont val="Verdana"/>
        <family val="2"/>
      </rPr>
      <t>2</t>
    </r>
  </si>
  <si>
    <r>
      <t>(15-11.5)</t>
    </r>
    <r>
      <rPr>
        <vertAlign val="superscript"/>
        <sz val="8"/>
        <rFont val="Verdana"/>
        <family val="2"/>
      </rPr>
      <t>2</t>
    </r>
  </si>
  <si>
    <r>
      <t>(12-8.5)</t>
    </r>
    <r>
      <rPr>
        <vertAlign val="superscript"/>
        <sz val="8"/>
        <rFont val="Verdana"/>
        <family val="2"/>
      </rPr>
      <t>2</t>
    </r>
  </si>
  <si>
    <r>
      <t>(15-8.5)</t>
    </r>
    <r>
      <rPr>
        <vertAlign val="superscript"/>
        <sz val="8"/>
        <rFont val="Verdana"/>
        <family val="2"/>
      </rPr>
      <t>2</t>
    </r>
  </si>
  <si>
    <r>
      <t>Therefore,  reject the null hypothesis and conclude there was a</t>
    </r>
    <r>
      <rPr>
        <b/>
        <sz val="10"/>
        <rFont val="Arial"/>
        <family val="2"/>
      </rPr>
      <t xml:space="preserve"> change </t>
    </r>
    <r>
      <rPr>
        <sz val="10"/>
        <rFont val="Arial"/>
        <family val="2"/>
      </rPr>
      <t>from 1995 to 2003</t>
    </r>
  </si>
  <si>
    <r>
      <t xml:space="preserve">Scapose Silene (Silene scapose </t>
    </r>
    <r>
      <rPr>
        <b/>
        <sz val="10"/>
        <color indexed="16"/>
        <rFont val="Arial"/>
        <family val="2"/>
      </rPr>
      <t>var</t>
    </r>
    <r>
      <rPr>
        <b/>
        <i/>
        <sz val="10"/>
        <color indexed="16"/>
        <rFont val="Arial"/>
        <family val="2"/>
      </rPr>
      <t xml:space="preserve"> lobata)</t>
    </r>
  </si>
  <si>
    <r>
      <t>(1-1.5)</t>
    </r>
    <r>
      <rPr>
        <vertAlign val="superscript"/>
        <sz val="8"/>
        <rFont val="Verdana"/>
        <family val="2"/>
      </rPr>
      <t>2</t>
    </r>
  </si>
  <si>
    <r>
      <t>(2-1.5)</t>
    </r>
    <r>
      <rPr>
        <vertAlign val="superscript"/>
        <sz val="8"/>
        <rFont val="Verdana"/>
        <family val="2"/>
      </rPr>
      <t>2</t>
    </r>
  </si>
  <si>
    <r>
      <t>(19-18.5)</t>
    </r>
    <r>
      <rPr>
        <vertAlign val="superscript"/>
        <sz val="8"/>
        <rFont val="Verdana"/>
        <family val="2"/>
      </rPr>
      <t>2</t>
    </r>
  </si>
  <si>
    <r>
      <t>(18-18.5)</t>
    </r>
    <r>
      <rPr>
        <vertAlign val="superscript"/>
        <sz val="8"/>
        <rFont val="Verdana"/>
        <family val="2"/>
      </rPr>
      <t>2</t>
    </r>
  </si>
  <si>
    <r>
      <t xml:space="preserve">Calculated Value  of </t>
    </r>
    <r>
      <rPr>
        <b/>
        <sz val="10"/>
        <color rgb="FF00B050"/>
        <rFont val="Arial"/>
        <family val="2"/>
      </rPr>
      <t xml:space="preserve">0.360 </t>
    </r>
    <r>
      <rPr>
        <sz val="10"/>
        <rFont val="Arial"/>
        <family val="2"/>
      </rPr>
      <t xml:space="preserve">is </t>
    </r>
    <r>
      <rPr>
        <b/>
        <sz val="10"/>
        <rFont val="Arial"/>
        <family val="2"/>
      </rPr>
      <t xml:space="preserve">NOT &gt; </t>
    </r>
    <r>
      <rPr>
        <sz val="10"/>
        <rFont val="Arial"/>
        <family val="2"/>
      </rPr>
      <t>than Critical Value</t>
    </r>
  </si>
  <si>
    <r>
      <t>Calculated Value of</t>
    </r>
    <r>
      <rPr>
        <b/>
        <sz val="1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 xml:space="preserve">5.013 </t>
    </r>
    <r>
      <rPr>
        <sz val="10"/>
        <rFont val="Arial"/>
        <family val="2"/>
      </rPr>
      <t xml:space="preserve">is </t>
    </r>
    <r>
      <rPr>
        <b/>
        <sz val="10"/>
        <rFont val="Arial"/>
        <family val="2"/>
      </rPr>
      <t xml:space="preserve">&gt; </t>
    </r>
    <r>
      <rPr>
        <sz val="10"/>
        <rFont val="Arial"/>
        <family val="2"/>
      </rPr>
      <t>than Critical Value</t>
    </r>
  </si>
  <si>
    <r>
      <t xml:space="preserve">Calculated Value of </t>
    </r>
    <r>
      <rPr>
        <b/>
        <sz val="10"/>
        <color rgb="FF00B050"/>
        <rFont val="Arial"/>
        <family val="2"/>
      </rPr>
      <t xml:space="preserve">0.440 </t>
    </r>
    <r>
      <rPr>
        <sz val="10"/>
        <rFont val="Arial"/>
        <family val="2"/>
      </rPr>
      <t xml:space="preserve">is </t>
    </r>
    <r>
      <rPr>
        <b/>
        <sz val="10"/>
        <rFont val="Arial"/>
        <family val="2"/>
      </rPr>
      <t xml:space="preserve">NOT &gt; </t>
    </r>
    <r>
      <rPr>
        <sz val="10"/>
        <rFont val="Arial"/>
        <family val="2"/>
      </rPr>
      <t>than Critical Value</t>
    </r>
  </si>
  <si>
    <r>
      <t xml:space="preserve">Calculated Value  of </t>
    </r>
    <r>
      <rPr>
        <b/>
        <sz val="10"/>
        <color rgb="FF00B050"/>
        <rFont val="Arial"/>
        <family val="2"/>
      </rPr>
      <t xml:space="preserve">0.10 </t>
    </r>
    <r>
      <rPr>
        <sz val="10"/>
        <rFont val="Arial"/>
        <family val="2"/>
      </rPr>
      <t xml:space="preserve">is </t>
    </r>
    <r>
      <rPr>
        <b/>
        <sz val="10"/>
        <rFont val="Arial"/>
        <family val="2"/>
      </rPr>
      <t xml:space="preserve">NOT &gt; </t>
    </r>
    <r>
      <rPr>
        <sz val="10"/>
        <rFont val="Arial"/>
        <family val="2"/>
      </rPr>
      <t>than Critical Value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</si>
</sst>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8.8000000000000007"/>
      <color rgb="FF000000"/>
      <name val="Verdana"/>
      <family val="2"/>
    </font>
    <font>
      <sz val="12"/>
      <color rgb="FF000000"/>
      <name val="Verdana"/>
      <family val="2"/>
    </font>
    <font>
      <sz val="9"/>
      <color theme="1"/>
      <name val="Calibri"/>
      <family val="2"/>
      <scheme val="minor"/>
    </font>
    <font>
      <sz val="9"/>
      <color rgb="FF000000"/>
      <name val="Verdana"/>
      <family val="2"/>
    </font>
    <font>
      <u/>
      <sz val="9"/>
      <color rgb="FF000000"/>
      <name val="Verdana"/>
      <family val="2"/>
    </font>
    <font>
      <b/>
      <u/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Souvenir Lt BT"/>
      <family val="1"/>
    </font>
    <font>
      <sz val="12"/>
      <name val="Souvenir Lt BT"/>
      <family val="1"/>
    </font>
    <font>
      <b/>
      <sz val="14"/>
      <name val="Arial"/>
      <family val="2"/>
    </font>
    <font>
      <b/>
      <sz val="10"/>
      <color indexed="21"/>
      <name val="Arial"/>
      <family val="2"/>
    </font>
    <font>
      <b/>
      <sz val="11"/>
      <color rgb="FF008000"/>
      <name val="Verdana"/>
      <family val="2"/>
    </font>
    <font>
      <b/>
      <i/>
      <sz val="11"/>
      <color rgb="FF9900CC"/>
      <name val="Verdana"/>
      <family val="2"/>
    </font>
    <font>
      <b/>
      <sz val="11"/>
      <color rgb="FF000000"/>
      <name val="Verdana"/>
      <family val="2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006600"/>
      <name val="Verdana"/>
      <family val="2"/>
    </font>
    <font>
      <u/>
      <sz val="8"/>
      <name val="Verdana"/>
      <family val="2"/>
    </font>
    <font>
      <vertAlign val="superscript"/>
      <sz val="8"/>
      <name val="Verdana"/>
      <family val="2"/>
    </font>
    <font>
      <sz val="8"/>
      <name val="Verdana"/>
      <family val="2"/>
    </font>
    <font>
      <b/>
      <sz val="12"/>
      <color indexed="21"/>
      <name val="Arial"/>
      <family val="2"/>
    </font>
    <font>
      <i/>
      <sz val="11"/>
      <color theme="1"/>
      <name val="Times New Roman"/>
      <family val="1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indexed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2" xfId="0" applyFont="1" applyBorder="1"/>
    <xf numFmtId="0" fontId="0" fillId="3" borderId="2" xfId="0" applyFill="1" applyBorder="1"/>
    <xf numFmtId="0" fontId="2" fillId="0" borderId="1" xfId="0" applyFont="1" applyBorder="1"/>
    <xf numFmtId="0" fontId="2" fillId="3" borderId="1" xfId="0" applyFont="1" applyFill="1" applyBorder="1"/>
    <xf numFmtId="0" fontId="2" fillId="0" borderId="0" xfId="0" applyFont="1" applyBorder="1"/>
    <xf numFmtId="0" fontId="2" fillId="3" borderId="0" xfId="0" applyFont="1" applyFill="1" applyBorder="1"/>
    <xf numFmtId="0" fontId="0" fillId="0" borderId="6" xfId="0" applyBorder="1"/>
    <xf numFmtId="0" fontId="0" fillId="3" borderId="6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/>
    <xf numFmtId="0" fontId="2" fillId="3" borderId="7" xfId="0" applyFont="1" applyFill="1" applyBorder="1"/>
    <xf numFmtId="0" fontId="2" fillId="2" borderId="9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/>
    <xf numFmtId="0" fontId="7" fillId="0" borderId="0" xfId="0" applyFont="1"/>
    <xf numFmtId="0" fontId="0" fillId="4" borderId="0" xfId="0" applyFill="1" applyBorder="1"/>
    <xf numFmtId="0" fontId="0" fillId="0" borderId="0" xfId="0" quotePrefix="1" applyBorder="1"/>
    <xf numFmtId="0" fontId="12" fillId="0" borderId="0" xfId="1" applyFont="1"/>
    <xf numFmtId="0" fontId="13" fillId="0" borderId="0" xfId="1" applyFont="1"/>
    <xf numFmtId="0" fontId="16" fillId="0" borderId="0" xfId="1"/>
    <xf numFmtId="0" fontId="16" fillId="0" borderId="0" xfId="1" applyBorder="1"/>
    <xf numFmtId="0" fontId="17" fillId="0" borderId="0" xfId="1" applyFont="1" applyAlignment="1">
      <alignment horizontal="center" vertical="center"/>
    </xf>
    <xf numFmtId="0" fontId="19" fillId="0" borderId="0" xfId="1" quotePrefix="1" applyFont="1" applyAlignment="1">
      <alignment horizontal="center" vertical="center"/>
    </xf>
    <xf numFmtId="0" fontId="20" fillId="0" borderId="0" xfId="1" applyFont="1"/>
    <xf numFmtId="0" fontId="16" fillId="0" borderId="4" xfId="1" applyBorder="1"/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left" wrapText="1"/>
    </xf>
    <xf numFmtId="0" fontId="8" fillId="0" borderId="18" xfId="0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4" fillId="0" borderId="0" xfId="0" applyFont="1" applyBorder="1"/>
    <xf numFmtId="0" fontId="25" fillId="0" borderId="0" xfId="0" applyFont="1" applyBorder="1"/>
    <xf numFmtId="0" fontId="26" fillId="0" borderId="0" xfId="0" applyFont="1" applyBorder="1" applyAlignment="1">
      <alignment horizontal="left"/>
    </xf>
    <xf numFmtId="0" fontId="27" fillId="0" borderId="16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1" fillId="5" borderId="19" xfId="0" applyFont="1" applyFill="1" applyBorder="1" applyAlignment="1">
      <alignment horizontal="center" wrapText="1"/>
    </xf>
    <xf numFmtId="0" fontId="21" fillId="5" borderId="20" xfId="0" applyFont="1" applyFill="1" applyBorder="1" applyAlignment="1">
      <alignment horizontal="center" wrapText="1"/>
    </xf>
    <xf numFmtId="0" fontId="16" fillId="0" borderId="0" xfId="1" applyAlignment="1"/>
    <xf numFmtId="0" fontId="28" fillId="0" borderId="0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164" fontId="0" fillId="0" borderId="0" xfId="0" applyNumberFormat="1"/>
    <xf numFmtId="164" fontId="19" fillId="0" borderId="0" xfId="1" quotePrefix="1" applyNumberFormat="1" applyFont="1" applyAlignment="1">
      <alignment horizontal="center" vertical="center"/>
    </xf>
    <xf numFmtId="164" fontId="16" fillId="0" borderId="0" xfId="1" applyNumberFormat="1"/>
    <xf numFmtId="164" fontId="31" fillId="0" borderId="0" xfId="1" applyNumberFormat="1" applyFont="1"/>
    <xf numFmtId="0" fontId="14" fillId="6" borderId="0" xfId="1" applyFont="1" applyFill="1"/>
    <xf numFmtId="0" fontId="0" fillId="6" borderId="0" xfId="0" applyFill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9" fillId="0" borderId="0" xfId="1" quotePrefix="1" applyFont="1" applyBorder="1" applyAlignment="1">
      <alignment horizontal="center" vertical="center"/>
    </xf>
    <xf numFmtId="0" fontId="19" fillId="0" borderId="4" xfId="1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371475</xdr:colOff>
      <xdr:row>15</xdr:row>
      <xdr:rowOff>133350</xdr:rowOff>
    </xdr:from>
    <xdr:to>
      <xdr:col>24</xdr:col>
      <xdr:colOff>76200</xdr:colOff>
      <xdr:row>18</xdr:row>
      <xdr:rowOff>38100</xdr:rowOff>
    </xdr:to>
    <xdr:cxnSp macro="">
      <xdr:nvCxnSpPr>
        <xdr:cNvPr id="3" name="Straight Arrow Connector 2"/>
        <xdr:cNvCxnSpPr/>
      </xdr:nvCxnSpPr>
      <xdr:spPr>
        <a:xfrm flipV="1">
          <a:off x="5981700" y="2609850"/>
          <a:ext cx="561975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476251</xdr:colOff>
      <xdr:row>5</xdr:row>
      <xdr:rowOff>152400</xdr:rowOff>
    </xdr:from>
    <xdr:to>
      <xdr:col>3</xdr:col>
      <xdr:colOff>57151</xdr:colOff>
      <xdr:row>8</xdr:row>
      <xdr:rowOff>19050</xdr:rowOff>
    </xdr:to>
    <xdr:cxnSp macro="">
      <xdr:nvCxnSpPr>
        <xdr:cNvPr id="3" name="Straight Arrow Connector 2"/>
        <xdr:cNvCxnSpPr/>
      </xdr:nvCxnSpPr>
      <xdr:spPr>
        <a:xfrm rot="16200000" flipV="1">
          <a:off x="1443038" y="1385888"/>
          <a:ext cx="447675" cy="228600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523879</xdr:colOff>
      <xdr:row>5</xdr:row>
      <xdr:rowOff>171451</xdr:rowOff>
    </xdr:from>
    <xdr:to>
      <xdr:col>4</xdr:col>
      <xdr:colOff>142877</xdr:colOff>
      <xdr:row>8</xdr:row>
      <xdr:rowOff>47625</xdr:rowOff>
    </xdr:to>
    <xdr:cxnSp macro="">
      <xdr:nvCxnSpPr>
        <xdr:cNvPr id="8" name="Straight Arrow Connector 7"/>
        <xdr:cNvCxnSpPr/>
      </xdr:nvCxnSpPr>
      <xdr:spPr>
        <a:xfrm rot="5400000" flipH="1" flipV="1">
          <a:off x="2133603" y="1409702"/>
          <a:ext cx="457199" cy="228598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352429</xdr:colOff>
      <xdr:row>8</xdr:row>
      <xdr:rowOff>0</xdr:rowOff>
    </xdr:from>
    <xdr:to>
      <xdr:col>3</xdr:col>
      <xdr:colOff>2</xdr:colOff>
      <xdr:row>9</xdr:row>
      <xdr:rowOff>152401</xdr:rowOff>
    </xdr:to>
    <xdr:cxnSp macro="">
      <xdr:nvCxnSpPr>
        <xdr:cNvPr id="17" name="Straight Arrow Connector 16"/>
        <xdr:cNvCxnSpPr/>
      </xdr:nvCxnSpPr>
      <xdr:spPr>
        <a:xfrm rot="16200000" flipV="1">
          <a:off x="1404940" y="1728789"/>
          <a:ext cx="342901" cy="29527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390525</xdr:colOff>
      <xdr:row>5</xdr:row>
      <xdr:rowOff>76200</xdr:rowOff>
    </xdr:from>
    <xdr:to>
      <xdr:col>10</xdr:col>
      <xdr:colOff>495300</xdr:colOff>
      <xdr:row>9</xdr:row>
      <xdr:rowOff>171450</xdr:rowOff>
    </xdr:to>
    <xdr:pic>
      <xdr:nvPicPr>
        <xdr:cNvPr id="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29150" y="1200150"/>
          <a:ext cx="1933575" cy="866775"/>
        </a:xfrm>
        <a:prstGeom prst="rect">
          <a:avLst/>
        </a:prstGeom>
        <a:noFill/>
        <a:ln w="9525">
          <a:solidFill>
            <a:srgbClr val="00008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476251</xdr:colOff>
      <xdr:row>5</xdr:row>
      <xdr:rowOff>152400</xdr:rowOff>
    </xdr:from>
    <xdr:to>
      <xdr:col>3</xdr:col>
      <xdr:colOff>57151</xdr:colOff>
      <xdr:row>8</xdr:row>
      <xdr:rowOff>19050</xdr:rowOff>
    </xdr:to>
    <xdr:cxnSp macro="">
      <xdr:nvCxnSpPr>
        <xdr:cNvPr id="2" name="Straight Arrow Connector 1"/>
        <xdr:cNvCxnSpPr/>
      </xdr:nvCxnSpPr>
      <xdr:spPr>
        <a:xfrm rot="16200000" flipV="1">
          <a:off x="1471613" y="1357313"/>
          <a:ext cx="447675" cy="285750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523879</xdr:colOff>
      <xdr:row>5</xdr:row>
      <xdr:rowOff>171451</xdr:rowOff>
    </xdr:from>
    <xdr:to>
      <xdr:col>4</xdr:col>
      <xdr:colOff>142877</xdr:colOff>
      <xdr:row>8</xdr:row>
      <xdr:rowOff>47625</xdr:rowOff>
    </xdr:to>
    <xdr:cxnSp macro="">
      <xdr:nvCxnSpPr>
        <xdr:cNvPr id="3" name="Straight Arrow Connector 2"/>
        <xdr:cNvCxnSpPr/>
      </xdr:nvCxnSpPr>
      <xdr:spPr>
        <a:xfrm rot="5400000" flipH="1" flipV="1">
          <a:off x="2214566" y="1385889"/>
          <a:ext cx="457199" cy="276223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352429</xdr:colOff>
      <xdr:row>8</xdr:row>
      <xdr:rowOff>0</xdr:rowOff>
    </xdr:from>
    <xdr:to>
      <xdr:col>3</xdr:col>
      <xdr:colOff>2</xdr:colOff>
      <xdr:row>9</xdr:row>
      <xdr:rowOff>152401</xdr:rowOff>
    </xdr:to>
    <xdr:cxnSp macro="">
      <xdr:nvCxnSpPr>
        <xdr:cNvPr id="4" name="Straight Arrow Connector 3"/>
        <xdr:cNvCxnSpPr/>
      </xdr:nvCxnSpPr>
      <xdr:spPr>
        <a:xfrm rot="16200000" flipV="1">
          <a:off x="1433515" y="1700214"/>
          <a:ext cx="342901" cy="3524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390525</xdr:colOff>
      <xdr:row>5</xdr:row>
      <xdr:rowOff>76200</xdr:rowOff>
    </xdr:from>
    <xdr:to>
      <xdr:col>10</xdr:col>
      <xdr:colOff>495300</xdr:colOff>
      <xdr:row>9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6300" y="1200150"/>
          <a:ext cx="1933575" cy="866775"/>
        </a:xfrm>
        <a:prstGeom prst="rect">
          <a:avLst/>
        </a:prstGeom>
        <a:noFill/>
        <a:ln w="9525">
          <a:solidFill>
            <a:srgbClr val="00008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476251</xdr:colOff>
      <xdr:row>5</xdr:row>
      <xdr:rowOff>152400</xdr:rowOff>
    </xdr:from>
    <xdr:to>
      <xdr:col>3</xdr:col>
      <xdr:colOff>57151</xdr:colOff>
      <xdr:row>8</xdr:row>
      <xdr:rowOff>19050</xdr:rowOff>
    </xdr:to>
    <xdr:cxnSp macro="">
      <xdr:nvCxnSpPr>
        <xdr:cNvPr id="2" name="Straight Arrow Connector 1"/>
        <xdr:cNvCxnSpPr/>
      </xdr:nvCxnSpPr>
      <xdr:spPr>
        <a:xfrm rot="16200000" flipV="1">
          <a:off x="1471613" y="1357313"/>
          <a:ext cx="447675" cy="285750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523879</xdr:colOff>
      <xdr:row>5</xdr:row>
      <xdr:rowOff>171451</xdr:rowOff>
    </xdr:from>
    <xdr:to>
      <xdr:col>4</xdr:col>
      <xdr:colOff>142877</xdr:colOff>
      <xdr:row>8</xdr:row>
      <xdr:rowOff>47625</xdr:rowOff>
    </xdr:to>
    <xdr:cxnSp macro="">
      <xdr:nvCxnSpPr>
        <xdr:cNvPr id="3" name="Straight Arrow Connector 2"/>
        <xdr:cNvCxnSpPr/>
      </xdr:nvCxnSpPr>
      <xdr:spPr>
        <a:xfrm rot="5400000" flipH="1" flipV="1">
          <a:off x="2214566" y="1385889"/>
          <a:ext cx="457199" cy="276223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352429</xdr:colOff>
      <xdr:row>8</xdr:row>
      <xdr:rowOff>0</xdr:rowOff>
    </xdr:from>
    <xdr:to>
      <xdr:col>3</xdr:col>
      <xdr:colOff>2</xdr:colOff>
      <xdr:row>9</xdr:row>
      <xdr:rowOff>152401</xdr:rowOff>
    </xdr:to>
    <xdr:cxnSp macro="">
      <xdr:nvCxnSpPr>
        <xdr:cNvPr id="4" name="Straight Arrow Connector 3"/>
        <xdr:cNvCxnSpPr/>
      </xdr:nvCxnSpPr>
      <xdr:spPr>
        <a:xfrm rot="16200000" flipV="1">
          <a:off x="1433515" y="1700214"/>
          <a:ext cx="342901" cy="3524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390525</xdr:colOff>
      <xdr:row>5</xdr:row>
      <xdr:rowOff>76200</xdr:rowOff>
    </xdr:from>
    <xdr:to>
      <xdr:col>10</xdr:col>
      <xdr:colOff>495300</xdr:colOff>
      <xdr:row>9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6300" y="1200150"/>
          <a:ext cx="1933575" cy="866775"/>
        </a:xfrm>
        <a:prstGeom prst="rect">
          <a:avLst/>
        </a:prstGeom>
        <a:noFill/>
        <a:ln w="9525">
          <a:solidFill>
            <a:srgbClr val="000080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476251</xdr:colOff>
      <xdr:row>5</xdr:row>
      <xdr:rowOff>152400</xdr:rowOff>
    </xdr:from>
    <xdr:to>
      <xdr:col>3</xdr:col>
      <xdr:colOff>57151</xdr:colOff>
      <xdr:row>8</xdr:row>
      <xdr:rowOff>19050</xdr:rowOff>
    </xdr:to>
    <xdr:cxnSp macro="">
      <xdr:nvCxnSpPr>
        <xdr:cNvPr id="2" name="Straight Arrow Connector 1"/>
        <xdr:cNvCxnSpPr/>
      </xdr:nvCxnSpPr>
      <xdr:spPr>
        <a:xfrm rot="16200000" flipV="1">
          <a:off x="1471613" y="1357313"/>
          <a:ext cx="447675" cy="285750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523879</xdr:colOff>
      <xdr:row>5</xdr:row>
      <xdr:rowOff>171451</xdr:rowOff>
    </xdr:from>
    <xdr:to>
      <xdr:col>4</xdr:col>
      <xdr:colOff>142877</xdr:colOff>
      <xdr:row>8</xdr:row>
      <xdr:rowOff>47625</xdr:rowOff>
    </xdr:to>
    <xdr:cxnSp macro="">
      <xdr:nvCxnSpPr>
        <xdr:cNvPr id="3" name="Straight Arrow Connector 2"/>
        <xdr:cNvCxnSpPr/>
      </xdr:nvCxnSpPr>
      <xdr:spPr>
        <a:xfrm rot="5400000" flipH="1" flipV="1">
          <a:off x="2214566" y="1385889"/>
          <a:ext cx="457199" cy="276223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352429</xdr:colOff>
      <xdr:row>8</xdr:row>
      <xdr:rowOff>0</xdr:rowOff>
    </xdr:from>
    <xdr:to>
      <xdr:col>3</xdr:col>
      <xdr:colOff>2</xdr:colOff>
      <xdr:row>9</xdr:row>
      <xdr:rowOff>152401</xdr:rowOff>
    </xdr:to>
    <xdr:cxnSp macro="">
      <xdr:nvCxnSpPr>
        <xdr:cNvPr id="4" name="Straight Arrow Connector 3"/>
        <xdr:cNvCxnSpPr/>
      </xdr:nvCxnSpPr>
      <xdr:spPr>
        <a:xfrm rot="16200000" flipV="1">
          <a:off x="1433515" y="1700214"/>
          <a:ext cx="342901" cy="35242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390525</xdr:colOff>
      <xdr:row>5</xdr:row>
      <xdr:rowOff>76200</xdr:rowOff>
    </xdr:from>
    <xdr:to>
      <xdr:col>10</xdr:col>
      <xdr:colOff>495300</xdr:colOff>
      <xdr:row>9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6300" y="1200150"/>
          <a:ext cx="1933575" cy="866775"/>
        </a:xfrm>
        <a:prstGeom prst="rect">
          <a:avLst/>
        </a:prstGeom>
        <a:noFill/>
        <a:ln w="9525">
          <a:solidFill>
            <a:srgbClr val="00008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>
      <selection activeCell="A19" sqref="A19"/>
    </sheetView>
  </sheetViews>
  <sheetFormatPr defaultRowHeight="15"/>
  <cols>
    <col min="2" max="21" width="2.85546875" customWidth="1"/>
    <col min="22" max="29" width="5.85546875" customWidth="1"/>
  </cols>
  <sheetData>
    <row r="1" spans="1:29">
      <c r="A1" t="s">
        <v>18</v>
      </c>
    </row>
    <row r="2" spans="1:29" s="25" customFormat="1" ht="12">
      <c r="B2" s="25" t="s">
        <v>11</v>
      </c>
      <c r="I2" s="25" t="s">
        <v>32</v>
      </c>
      <c r="N2" s="25" t="s">
        <v>12</v>
      </c>
      <c r="S2" s="25" t="s">
        <v>13</v>
      </c>
      <c r="AA2" s="25" t="s">
        <v>14</v>
      </c>
    </row>
    <row r="3" spans="1:29" s="25" customFormat="1" ht="12">
      <c r="B3" s="25" t="s">
        <v>15</v>
      </c>
      <c r="S3" s="25" t="s">
        <v>16</v>
      </c>
      <c r="X3" s="25" t="s">
        <v>17</v>
      </c>
    </row>
    <row r="5" spans="1:29" ht="15.75" thickBot="1">
      <c r="B5" s="67" t="s">
        <v>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69" t="s">
        <v>10</v>
      </c>
      <c r="W5" s="70"/>
      <c r="X5" s="70"/>
      <c r="Y5" s="70"/>
      <c r="Z5" s="70"/>
      <c r="AA5" s="70"/>
      <c r="AB5" s="70"/>
      <c r="AC5" s="70"/>
    </row>
    <row r="6" spans="1:29">
      <c r="A6" s="1"/>
      <c r="B6" s="11">
        <v>1</v>
      </c>
      <c r="C6" s="12">
        <v>2</v>
      </c>
      <c r="D6" s="11">
        <v>3</v>
      </c>
      <c r="E6" s="12">
        <v>4</v>
      </c>
      <c r="F6" s="11">
        <v>5</v>
      </c>
      <c r="G6" s="12">
        <v>6</v>
      </c>
      <c r="H6" s="11">
        <v>7</v>
      </c>
      <c r="I6" s="12">
        <v>8</v>
      </c>
      <c r="J6" s="11">
        <v>9</v>
      </c>
      <c r="K6" s="12">
        <v>10</v>
      </c>
      <c r="L6" s="11">
        <v>11</v>
      </c>
      <c r="M6" s="12">
        <v>12</v>
      </c>
      <c r="N6" s="11">
        <v>13</v>
      </c>
      <c r="O6" s="12">
        <v>14</v>
      </c>
      <c r="P6" s="11">
        <v>15</v>
      </c>
      <c r="Q6" s="12">
        <v>16</v>
      </c>
      <c r="R6" s="11">
        <v>17</v>
      </c>
      <c r="S6" s="12">
        <v>18</v>
      </c>
      <c r="T6" s="11">
        <v>19</v>
      </c>
      <c r="U6" s="13">
        <v>20</v>
      </c>
      <c r="V6" s="65">
        <v>1</v>
      </c>
      <c r="W6" s="66"/>
      <c r="X6" s="66">
        <v>2</v>
      </c>
      <c r="Y6" s="66"/>
      <c r="Z6" s="66">
        <v>3</v>
      </c>
      <c r="AA6" s="66"/>
      <c r="AB6" s="21">
        <v>4</v>
      </c>
      <c r="AC6" s="21"/>
    </row>
    <row r="7" spans="1:29">
      <c r="A7" s="5" t="s">
        <v>4</v>
      </c>
      <c r="B7" s="2"/>
      <c r="C7" s="6"/>
      <c r="D7" s="2"/>
      <c r="E7" s="6"/>
      <c r="F7" s="2"/>
      <c r="G7" s="6"/>
      <c r="H7" s="2"/>
      <c r="I7" s="6"/>
      <c r="J7" s="2"/>
      <c r="K7" s="6"/>
      <c r="L7" s="2"/>
      <c r="M7" s="6"/>
      <c r="N7" s="2"/>
      <c r="O7" s="6"/>
      <c r="P7" s="2"/>
      <c r="Q7" s="6"/>
      <c r="R7" s="2"/>
      <c r="S7" s="6"/>
      <c r="T7" s="2"/>
      <c r="U7" s="14"/>
      <c r="V7" s="22" t="s">
        <v>6</v>
      </c>
      <c r="W7" s="23" t="s">
        <v>7</v>
      </c>
      <c r="X7" s="23" t="s">
        <v>6</v>
      </c>
      <c r="Y7" s="23" t="s">
        <v>7</v>
      </c>
      <c r="Z7" s="23" t="s">
        <v>6</v>
      </c>
      <c r="AA7" s="23" t="s">
        <v>7</v>
      </c>
      <c r="AB7" s="23" t="s">
        <v>6</v>
      </c>
      <c r="AC7" s="23" t="s">
        <v>7</v>
      </c>
    </row>
    <row r="8" spans="1:29">
      <c r="A8" s="1" t="s">
        <v>0</v>
      </c>
      <c r="B8" s="7"/>
      <c r="C8" s="8">
        <v>2</v>
      </c>
      <c r="D8" s="7">
        <v>1</v>
      </c>
      <c r="E8" s="8">
        <v>4</v>
      </c>
      <c r="F8" s="7">
        <v>2</v>
      </c>
      <c r="G8" s="8">
        <v>1</v>
      </c>
      <c r="H8" s="7"/>
      <c r="I8" s="8">
        <v>3</v>
      </c>
      <c r="J8" s="7">
        <v>3</v>
      </c>
      <c r="K8" s="8">
        <v>1</v>
      </c>
      <c r="L8" s="7">
        <v>2</v>
      </c>
      <c r="M8" s="8" t="s">
        <v>5</v>
      </c>
      <c r="N8" s="7">
        <v>2</v>
      </c>
      <c r="O8" s="8">
        <v>3</v>
      </c>
      <c r="P8" s="7">
        <v>1</v>
      </c>
      <c r="Q8" s="8">
        <v>2</v>
      </c>
      <c r="R8" s="7">
        <v>2</v>
      </c>
      <c r="S8" s="8">
        <v>3</v>
      </c>
      <c r="T8" s="7" t="s">
        <v>5</v>
      </c>
      <c r="U8" s="15">
        <v>2</v>
      </c>
      <c r="V8" s="17">
        <f>FREQUENCY($B8:$U8,1)</f>
        <v>4</v>
      </c>
      <c r="W8" s="18">
        <f>(V8/20)*100</f>
        <v>20</v>
      </c>
      <c r="X8" s="18">
        <f>FREQUENCY($B8:$U8,2)</f>
        <v>11</v>
      </c>
      <c r="Y8" s="19">
        <f>(X8/20)*100</f>
        <v>55.000000000000007</v>
      </c>
      <c r="Z8" s="18">
        <f>FREQUENCY($B8:$U8,3)</f>
        <v>15</v>
      </c>
      <c r="AA8" s="18">
        <f>(Z8/20)*100</f>
        <v>75</v>
      </c>
      <c r="AB8" s="18">
        <f>FREQUENCY($B8:$U8,4)</f>
        <v>16</v>
      </c>
      <c r="AC8" s="18">
        <f>(AB8/20)*100</f>
        <v>80</v>
      </c>
    </row>
    <row r="9" spans="1:29">
      <c r="A9" s="1" t="s">
        <v>1</v>
      </c>
      <c r="B9" s="7">
        <v>4</v>
      </c>
      <c r="C9" s="8"/>
      <c r="D9" s="7">
        <v>1</v>
      </c>
      <c r="E9" s="8"/>
      <c r="F9" s="7">
        <v>4</v>
      </c>
      <c r="G9" s="8">
        <v>1</v>
      </c>
      <c r="H9" s="7">
        <v>4</v>
      </c>
      <c r="I9" s="8">
        <v>1</v>
      </c>
      <c r="J9" s="7">
        <v>1</v>
      </c>
      <c r="K9" s="8">
        <v>2</v>
      </c>
      <c r="L9" s="7">
        <v>3</v>
      </c>
      <c r="M9" s="8"/>
      <c r="N9" s="7">
        <v>1</v>
      </c>
      <c r="O9" s="8">
        <v>1</v>
      </c>
      <c r="P9" s="7">
        <v>4</v>
      </c>
      <c r="Q9" s="8" t="s">
        <v>5</v>
      </c>
      <c r="R9" s="7">
        <v>1</v>
      </c>
      <c r="S9" s="8">
        <v>3</v>
      </c>
      <c r="T9" s="7">
        <v>3</v>
      </c>
      <c r="U9" s="15"/>
      <c r="V9" s="17">
        <f>FREQUENCY($B9:$U9,1)</f>
        <v>7</v>
      </c>
      <c r="W9" s="18">
        <f>(V9/20)*100</f>
        <v>35</v>
      </c>
      <c r="X9" s="18">
        <f>FREQUENCY($B9:$U9,2)</f>
        <v>8</v>
      </c>
      <c r="Y9" s="19">
        <f>(X9/20)*100</f>
        <v>40</v>
      </c>
      <c r="Z9" s="18">
        <f>FREQUENCY($B9:$U9,3)</f>
        <v>11</v>
      </c>
      <c r="AA9" s="18">
        <f>(Z9/20)*100</f>
        <v>55.000000000000007</v>
      </c>
      <c r="AB9" s="18">
        <f>FREQUENCY($B9:$U9,4)</f>
        <v>15</v>
      </c>
      <c r="AC9" s="18">
        <f>(AB9/20)*100</f>
        <v>75</v>
      </c>
    </row>
    <row r="10" spans="1:29">
      <c r="A10" s="1" t="s">
        <v>2</v>
      </c>
      <c r="B10" s="7">
        <v>1</v>
      </c>
      <c r="C10" s="8"/>
      <c r="D10" s="7"/>
      <c r="E10" s="8">
        <v>1</v>
      </c>
      <c r="F10" s="7">
        <v>4</v>
      </c>
      <c r="G10" s="8">
        <v>2</v>
      </c>
      <c r="H10" s="7">
        <v>2</v>
      </c>
      <c r="I10" s="8"/>
      <c r="J10" s="7">
        <v>1</v>
      </c>
      <c r="K10" s="8">
        <v>3</v>
      </c>
      <c r="L10" s="7">
        <v>4</v>
      </c>
      <c r="M10" s="8"/>
      <c r="N10" s="7">
        <v>2</v>
      </c>
      <c r="O10" s="8">
        <v>4</v>
      </c>
      <c r="P10" s="7">
        <v>2</v>
      </c>
      <c r="Q10" s="8">
        <v>2</v>
      </c>
      <c r="R10" s="7"/>
      <c r="S10" s="8">
        <v>3</v>
      </c>
      <c r="T10" s="7"/>
      <c r="U10" s="15"/>
      <c r="V10" s="17">
        <f>FREQUENCY($B10:$U10,1)</f>
        <v>3</v>
      </c>
      <c r="W10" s="18">
        <f>(V10/20)*100</f>
        <v>15</v>
      </c>
      <c r="X10" s="18">
        <f>FREQUENCY($B10:$U10,2)</f>
        <v>8</v>
      </c>
      <c r="Y10" s="19">
        <f>(X10/20)*100</f>
        <v>40</v>
      </c>
      <c r="Z10" s="18">
        <f>FREQUENCY($B10:$U10,3)</f>
        <v>10</v>
      </c>
      <c r="AA10" s="18">
        <f>(Z10/20)*100</f>
        <v>50</v>
      </c>
      <c r="AB10" s="18">
        <f>FREQUENCY($B10:$U10,4)</f>
        <v>13</v>
      </c>
      <c r="AC10" s="18">
        <f>(AB10/20)*100</f>
        <v>65</v>
      </c>
    </row>
    <row r="11" spans="1:29">
      <c r="A11" s="1" t="s">
        <v>3</v>
      </c>
      <c r="B11" s="7"/>
      <c r="C11" s="8"/>
      <c r="D11" s="7"/>
      <c r="E11" s="8"/>
      <c r="F11" s="7">
        <v>2</v>
      </c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15"/>
      <c r="V11" s="17">
        <f>FREQUENCY($B11:$U11,1)</f>
        <v>0</v>
      </c>
      <c r="W11" s="18">
        <f>(V11/20)*100</f>
        <v>0</v>
      </c>
      <c r="X11" s="18">
        <f>FREQUENCY($B11:$U11,2)</f>
        <v>1</v>
      </c>
      <c r="Y11" s="18">
        <f>(X11/20)*100</f>
        <v>5</v>
      </c>
      <c r="Z11" s="18">
        <f>FREQUENCY($B11:$U11,3)</f>
        <v>1</v>
      </c>
      <c r="AA11" s="18">
        <f>(Z11/20)*100</f>
        <v>5</v>
      </c>
      <c r="AB11" s="18">
        <f>FREQUENCY($B11:$U11,4)</f>
        <v>1</v>
      </c>
      <c r="AC11" s="19">
        <f>(AB11/20)*100</f>
        <v>5</v>
      </c>
    </row>
    <row r="12" spans="1:29">
      <c r="A12" s="3"/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6"/>
      <c r="V12" s="20"/>
      <c r="W12" s="20"/>
      <c r="X12" s="20"/>
      <c r="Y12" s="20"/>
      <c r="Z12" s="20"/>
      <c r="AA12" s="20"/>
      <c r="AB12" s="20"/>
      <c r="AC12" s="20"/>
    </row>
    <row r="13" spans="1:29">
      <c r="A13" s="4" t="s">
        <v>31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6"/>
      <c r="V13" s="20"/>
      <c r="W13" s="20"/>
      <c r="X13" s="20"/>
      <c r="Y13" s="20"/>
      <c r="Z13" s="20"/>
      <c r="AA13" s="20"/>
      <c r="AB13" s="20"/>
      <c r="AC13" s="20"/>
    </row>
    <row r="14" spans="1:29">
      <c r="A14" s="1" t="s">
        <v>0</v>
      </c>
      <c r="B14" s="7">
        <v>1</v>
      </c>
      <c r="C14" s="8">
        <v>3</v>
      </c>
      <c r="D14" s="7">
        <v>1</v>
      </c>
      <c r="E14" s="8"/>
      <c r="F14" s="7"/>
      <c r="G14" s="8">
        <v>2</v>
      </c>
      <c r="H14" s="7">
        <v>2</v>
      </c>
      <c r="I14" s="8"/>
      <c r="J14" s="7">
        <v>3</v>
      </c>
      <c r="K14" s="8">
        <v>3</v>
      </c>
      <c r="L14" s="7">
        <v>2</v>
      </c>
      <c r="M14" s="8">
        <v>3</v>
      </c>
      <c r="N14" s="7">
        <v>2</v>
      </c>
      <c r="O14" s="8"/>
      <c r="P14" s="7">
        <v>3</v>
      </c>
      <c r="Q14" s="8">
        <v>2</v>
      </c>
      <c r="R14" s="7">
        <v>3</v>
      </c>
      <c r="S14" s="8">
        <v>2</v>
      </c>
      <c r="T14" s="7">
        <v>2</v>
      </c>
      <c r="U14" s="15">
        <v>2</v>
      </c>
      <c r="V14" s="17">
        <f>FREQUENCY($B14:$U14,1)</f>
        <v>2</v>
      </c>
      <c r="W14" s="18">
        <f>(V14/20)*100</f>
        <v>10</v>
      </c>
      <c r="X14" s="18">
        <f>FREQUENCY($B14:$U14,2)</f>
        <v>10</v>
      </c>
      <c r="Y14" s="19">
        <f>(X14/20)*100</f>
        <v>50</v>
      </c>
      <c r="Z14" s="18">
        <f>FREQUENCY($B14:$U14,3)</f>
        <v>16</v>
      </c>
      <c r="AA14" s="18">
        <f>(Z14/20)*100</f>
        <v>80</v>
      </c>
      <c r="AB14" s="18">
        <f>FREQUENCY($B14:$U14,4)</f>
        <v>16</v>
      </c>
      <c r="AC14" s="18">
        <f>(AB14/20)*100</f>
        <v>80</v>
      </c>
    </row>
    <row r="15" spans="1:29">
      <c r="A15" s="1" t="s">
        <v>1</v>
      </c>
      <c r="B15" s="7"/>
      <c r="C15" s="8"/>
      <c r="D15" s="7"/>
      <c r="E15" s="8">
        <v>4</v>
      </c>
      <c r="F15" s="7">
        <v>4</v>
      </c>
      <c r="G15" s="8"/>
      <c r="H15" s="7"/>
      <c r="I15" s="8">
        <v>3</v>
      </c>
      <c r="J15" s="7">
        <v>2</v>
      </c>
      <c r="K15" s="8"/>
      <c r="L15" s="7"/>
      <c r="M15" s="8">
        <v>4</v>
      </c>
      <c r="N15" s="7">
        <v>1</v>
      </c>
      <c r="O15" s="8"/>
      <c r="P15" s="7">
        <v>2</v>
      </c>
      <c r="Q15" s="8">
        <v>1</v>
      </c>
      <c r="R15" s="7">
        <v>1</v>
      </c>
      <c r="S15" s="8"/>
      <c r="T15" s="7"/>
      <c r="U15" s="15">
        <v>1</v>
      </c>
      <c r="V15" s="17">
        <f>FREQUENCY($B15:$U15,1)</f>
        <v>4</v>
      </c>
      <c r="W15" s="18">
        <f>(V15/20)*100</f>
        <v>20</v>
      </c>
      <c r="X15" s="18">
        <f>FREQUENCY($B15:$U15,2)</f>
        <v>6</v>
      </c>
      <c r="Y15" s="19">
        <f>(X15/20)*100</f>
        <v>30</v>
      </c>
      <c r="Z15" s="18">
        <f>FREQUENCY($B15:$U15,3)</f>
        <v>7</v>
      </c>
      <c r="AA15" s="18">
        <f>(Z15/20)*100</f>
        <v>35</v>
      </c>
      <c r="AB15" s="18">
        <f>FREQUENCY($B15:$U15,4)</f>
        <v>10</v>
      </c>
      <c r="AC15" s="18">
        <f>(AB15/20)*100</f>
        <v>50</v>
      </c>
    </row>
    <row r="16" spans="1:29">
      <c r="A16" s="1" t="s">
        <v>2</v>
      </c>
      <c r="B16" s="7">
        <v>4</v>
      </c>
      <c r="C16" s="8">
        <v>1</v>
      </c>
      <c r="D16" s="7">
        <v>1</v>
      </c>
      <c r="E16" s="8">
        <v>1</v>
      </c>
      <c r="F16" s="7">
        <v>2</v>
      </c>
      <c r="G16" s="8">
        <v>4</v>
      </c>
      <c r="H16" s="7">
        <v>1</v>
      </c>
      <c r="I16" s="8">
        <v>2</v>
      </c>
      <c r="J16" s="7">
        <v>3</v>
      </c>
      <c r="K16" s="8">
        <v>1</v>
      </c>
      <c r="L16" s="7">
        <v>3</v>
      </c>
      <c r="M16" s="8">
        <v>1</v>
      </c>
      <c r="N16" s="7">
        <v>2</v>
      </c>
      <c r="O16" s="8">
        <v>1</v>
      </c>
      <c r="P16" s="7">
        <v>1</v>
      </c>
      <c r="Q16" s="8">
        <v>1</v>
      </c>
      <c r="R16" s="7">
        <v>3</v>
      </c>
      <c r="S16" s="8">
        <v>2</v>
      </c>
      <c r="T16" s="7">
        <v>1</v>
      </c>
      <c r="U16" s="15">
        <v>1</v>
      </c>
      <c r="V16" s="17">
        <f>FREQUENCY($B16:$U16,1)</f>
        <v>11</v>
      </c>
      <c r="W16" s="18">
        <f>(V16/20)*100</f>
        <v>55.000000000000007</v>
      </c>
      <c r="X16" s="18">
        <f>FREQUENCY($B16:$U16,2)</f>
        <v>15</v>
      </c>
      <c r="Y16" s="19">
        <f>(X16/20)*100</f>
        <v>75</v>
      </c>
      <c r="Z16" s="18">
        <f>FREQUENCY($B16:$U16,3)</f>
        <v>18</v>
      </c>
      <c r="AA16" s="18">
        <f>(Z16/20)*100</f>
        <v>90</v>
      </c>
      <c r="AB16" s="18">
        <f>FREQUENCY($B16:$U16,4)</f>
        <v>20</v>
      </c>
      <c r="AC16" s="18">
        <f>(AB16/20)*100</f>
        <v>100</v>
      </c>
    </row>
    <row r="17" spans="1:29">
      <c r="A17" s="1" t="s">
        <v>3</v>
      </c>
      <c r="B17" s="7"/>
      <c r="C17" s="8"/>
      <c r="D17" s="7"/>
      <c r="E17" s="8"/>
      <c r="F17" s="7"/>
      <c r="G17" s="8">
        <v>3</v>
      </c>
      <c r="H17" s="7"/>
      <c r="I17" s="8"/>
      <c r="J17" s="7"/>
      <c r="K17" s="8"/>
      <c r="L17" s="7"/>
      <c r="M17" s="8">
        <v>4</v>
      </c>
      <c r="N17" s="7"/>
      <c r="O17" s="8"/>
      <c r="P17" s="7"/>
      <c r="Q17" s="8"/>
      <c r="R17" s="7"/>
      <c r="S17" s="8"/>
      <c r="T17" s="7"/>
      <c r="U17" s="15"/>
      <c r="V17" s="17">
        <f>FREQUENCY($B17:$U17,1)</f>
        <v>0</v>
      </c>
      <c r="W17" s="18">
        <f>(V17/20)*100</f>
        <v>0</v>
      </c>
      <c r="X17" s="18">
        <f>FREQUENCY($B17:$U17,2)</f>
        <v>0</v>
      </c>
      <c r="Y17" s="18">
        <f>(X17/20)*100</f>
        <v>0</v>
      </c>
      <c r="Z17" s="18">
        <f>FREQUENCY($B17:$U17,3)</f>
        <v>1</v>
      </c>
      <c r="AA17" s="18">
        <f>(Z17/20)*100</f>
        <v>5</v>
      </c>
      <c r="AB17" s="18">
        <f>FREQUENCY($B17:$U17,4)</f>
        <v>2</v>
      </c>
      <c r="AC17" s="19">
        <f>(AB17/20)*100</f>
        <v>10</v>
      </c>
    </row>
    <row r="18" spans="1:29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6"/>
      <c r="X19" s="27" t="s">
        <v>8</v>
      </c>
      <c r="Y19" s="3"/>
      <c r="Z19" s="3"/>
      <c r="AA19" s="3"/>
      <c r="AB19" s="3"/>
      <c r="AC19" s="3"/>
    </row>
    <row r="20" spans="1:2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customHeight="1">
      <c r="A22" s="3"/>
      <c r="B22" s="3"/>
      <c r="C22" s="3"/>
      <c r="D22" s="3"/>
    </row>
    <row r="23" spans="1:29">
      <c r="A23" s="3"/>
      <c r="B23" s="3"/>
      <c r="C23" s="3"/>
      <c r="D23" s="3"/>
    </row>
    <row r="24" spans="1:29">
      <c r="A24" s="3"/>
      <c r="B24" s="3"/>
      <c r="C24" s="3"/>
      <c r="D24" s="3"/>
    </row>
  </sheetData>
  <mergeCells count="5">
    <mergeCell ref="V6:W6"/>
    <mergeCell ref="X6:Y6"/>
    <mergeCell ref="Z6:AA6"/>
    <mergeCell ref="B5:U5"/>
    <mergeCell ref="V5:AC5"/>
  </mergeCells>
  <pageMargins left="0.45" right="0.45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19" sqref="B19"/>
    </sheetView>
  </sheetViews>
  <sheetFormatPr defaultRowHeight="15"/>
  <cols>
    <col min="1" max="1" width="5.28515625" customWidth="1"/>
    <col min="2" max="2" width="10.85546875" customWidth="1"/>
    <col min="3" max="3" width="10.5703125" customWidth="1"/>
    <col min="4" max="4" width="9.85546875" customWidth="1"/>
    <col min="5" max="5" width="9.5703125" customWidth="1"/>
  </cols>
  <sheetData>
    <row r="1" spans="1:11" ht="18">
      <c r="A1" s="28" t="s">
        <v>27</v>
      </c>
      <c r="B1" s="29"/>
    </row>
    <row r="2" spans="1:11">
      <c r="A2" s="30"/>
      <c r="B2" s="63" t="s">
        <v>30</v>
      </c>
      <c r="C2" s="64"/>
      <c r="D2" s="64"/>
    </row>
    <row r="4" spans="1:11" ht="15.75">
      <c r="B4" s="36"/>
      <c r="C4" s="75">
        <v>1995</v>
      </c>
      <c r="D4" s="75"/>
      <c r="E4" s="75">
        <v>2003</v>
      </c>
      <c r="F4" s="75"/>
      <c r="G4" s="36"/>
    </row>
    <row r="5" spans="1:11" ht="24.75" thickBot="1">
      <c r="B5" s="37"/>
      <c r="C5" s="43" t="s">
        <v>19</v>
      </c>
      <c r="D5" s="43" t="s">
        <v>20</v>
      </c>
      <c r="E5" s="43" t="s">
        <v>19</v>
      </c>
      <c r="F5" s="43" t="s">
        <v>20</v>
      </c>
      <c r="G5" s="38" t="s">
        <v>21</v>
      </c>
    </row>
    <row r="6" spans="1:11">
      <c r="B6" s="41" t="s">
        <v>22</v>
      </c>
      <c r="C6" s="54">
        <v>11</v>
      </c>
      <c r="D6" s="45">
        <f>G6/2</f>
        <v>10.5</v>
      </c>
      <c r="E6" s="55">
        <v>10</v>
      </c>
      <c r="F6" s="46">
        <f>G6/2</f>
        <v>10.5</v>
      </c>
      <c r="G6" s="42">
        <f>E6+C6</f>
        <v>21</v>
      </c>
    </row>
    <row r="7" spans="1:11" ht="15.75" thickBot="1">
      <c r="B7" s="41" t="s">
        <v>23</v>
      </c>
      <c r="C7" s="52">
        <f>C8-C6</f>
        <v>9</v>
      </c>
      <c r="D7" s="47">
        <f>G7/2</f>
        <v>9.5</v>
      </c>
      <c r="E7" s="53">
        <f>E8-E6</f>
        <v>10</v>
      </c>
      <c r="F7" s="48">
        <f>G7/2</f>
        <v>9.5</v>
      </c>
      <c r="G7" s="42">
        <f>E7+C7</f>
        <v>19</v>
      </c>
    </row>
    <row r="8" spans="1:11">
      <c r="B8" s="39" t="s">
        <v>24</v>
      </c>
      <c r="C8" s="44">
        <v>20</v>
      </c>
      <c r="D8" s="11"/>
      <c r="E8" s="44">
        <v>20</v>
      </c>
      <c r="F8" s="11"/>
      <c r="G8" s="40">
        <f>E8+C8</f>
        <v>40</v>
      </c>
    </row>
    <row r="9" spans="1:11">
      <c r="C9" s="3"/>
      <c r="D9" s="51" t="s">
        <v>34</v>
      </c>
      <c r="E9" s="49"/>
    </row>
    <row r="10" spans="1:11">
      <c r="C10" s="3"/>
      <c r="D10" s="50" t="s">
        <v>33</v>
      </c>
      <c r="E10" s="3"/>
    </row>
    <row r="11" spans="1:11">
      <c r="C11" s="3"/>
      <c r="D11" s="3"/>
      <c r="E11" s="3"/>
    </row>
    <row r="12" spans="1:11" s="30" customFormat="1" ht="15.75" customHeight="1">
      <c r="A12" s="56"/>
      <c r="B12" s="71" t="s">
        <v>28</v>
      </c>
      <c r="C12" s="57" t="s">
        <v>35</v>
      </c>
      <c r="D12" s="73" t="s">
        <v>25</v>
      </c>
      <c r="E12" s="57" t="s">
        <v>38</v>
      </c>
      <c r="F12" s="73" t="s">
        <v>25</v>
      </c>
      <c r="G12" s="57" t="s">
        <v>36</v>
      </c>
      <c r="H12" s="73" t="s">
        <v>25</v>
      </c>
      <c r="I12" s="57" t="s">
        <v>37</v>
      </c>
      <c r="J12" s="31"/>
    </row>
    <row r="13" spans="1:11" s="30" customFormat="1" ht="17.25" customHeight="1">
      <c r="A13" s="56"/>
      <c r="B13" s="72"/>
      <c r="C13" s="58">
        <f>D6</f>
        <v>10.5</v>
      </c>
      <c r="D13" s="74"/>
      <c r="E13" s="58">
        <f>F6</f>
        <v>10.5</v>
      </c>
      <c r="F13" s="74"/>
      <c r="G13" s="58">
        <f>D7</f>
        <v>9.5</v>
      </c>
      <c r="H13" s="74"/>
      <c r="I13" s="58">
        <f>F7</f>
        <v>9.5</v>
      </c>
      <c r="J13" s="35"/>
      <c r="K13" s="31"/>
    </row>
    <row r="14" spans="1:11" s="30" customFormat="1" ht="21" customHeight="1">
      <c r="B14" s="32" t="s">
        <v>28</v>
      </c>
      <c r="C14" s="59">
        <f>((C6-D6)^2) /D6</f>
        <v>2.3809523809523808E-2</v>
      </c>
      <c r="D14" s="60" t="s">
        <v>25</v>
      </c>
      <c r="E14" s="59">
        <f>((E6-F6)^2) /F6</f>
        <v>2.3809523809523808E-2</v>
      </c>
      <c r="F14" s="60" t="s">
        <v>25</v>
      </c>
      <c r="G14" s="61">
        <f>((C7-D7)^2) /D7</f>
        <v>2.6315789473684209E-2</v>
      </c>
      <c r="H14" s="60" t="s">
        <v>25</v>
      </c>
      <c r="I14" s="61">
        <f>((E7-F7)^2) /F7</f>
        <v>2.6315789473684209E-2</v>
      </c>
      <c r="J14" s="60" t="s">
        <v>26</v>
      </c>
      <c r="K14" s="62">
        <f>I14+G14+E14+C14</f>
        <v>0.10025062656641603</v>
      </c>
    </row>
    <row r="16" spans="1:11">
      <c r="B16" t="s">
        <v>39</v>
      </c>
    </row>
    <row r="17" spans="2:13" ht="18">
      <c r="B17" s="30" t="s">
        <v>40</v>
      </c>
      <c r="C17" s="30"/>
      <c r="D17" s="33"/>
      <c r="E17" s="30"/>
      <c r="F17" s="33"/>
      <c r="G17" s="30"/>
      <c r="H17" s="33"/>
      <c r="I17" s="30"/>
      <c r="J17" s="33"/>
      <c r="K17" s="34"/>
      <c r="L17" s="30"/>
      <c r="M17" s="30"/>
    </row>
    <row r="18" spans="2:13" ht="18">
      <c r="B18" s="30" t="s">
        <v>60</v>
      </c>
      <c r="C18" s="30"/>
      <c r="D18" s="33"/>
      <c r="E18" s="30"/>
      <c r="F18" s="33"/>
      <c r="G18" s="30"/>
      <c r="H18" s="33"/>
      <c r="I18" s="30"/>
      <c r="J18" s="33"/>
      <c r="K18" s="34"/>
      <c r="L18" s="30"/>
      <c r="M18" s="30"/>
    </row>
    <row r="19" spans="2:13" ht="18">
      <c r="B19" s="30" t="s">
        <v>46</v>
      </c>
      <c r="C19" s="30"/>
      <c r="D19" s="33"/>
      <c r="E19" s="30"/>
      <c r="F19" s="33"/>
      <c r="G19" s="30"/>
      <c r="H19" s="33"/>
      <c r="I19" s="30"/>
      <c r="J19" s="33"/>
      <c r="K19" s="34"/>
      <c r="L19" s="30"/>
      <c r="M19" s="30"/>
    </row>
  </sheetData>
  <mergeCells count="6">
    <mergeCell ref="B12:B13"/>
    <mergeCell ref="D12:D13"/>
    <mergeCell ref="F12:F13"/>
    <mergeCell ref="H12:H13"/>
    <mergeCell ref="C4:D4"/>
    <mergeCell ref="E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topLeftCell="A2" workbookViewId="0">
      <selection activeCell="G14" sqref="G14"/>
    </sheetView>
  </sheetViews>
  <sheetFormatPr defaultRowHeight="15"/>
  <cols>
    <col min="1" max="1" width="5.28515625" customWidth="1"/>
    <col min="2" max="2" width="10.85546875" customWidth="1"/>
    <col min="3" max="3" width="10.5703125" customWidth="1"/>
    <col min="4" max="4" width="9.85546875" customWidth="1"/>
    <col min="5" max="5" width="9.5703125" customWidth="1"/>
  </cols>
  <sheetData>
    <row r="1" spans="1:11" ht="18">
      <c r="A1" s="28" t="s">
        <v>27</v>
      </c>
      <c r="B1" s="29"/>
    </row>
    <row r="2" spans="1:11">
      <c r="A2" s="30"/>
      <c r="B2" s="63" t="s">
        <v>41</v>
      </c>
      <c r="C2" s="64"/>
      <c r="D2" s="64"/>
    </row>
    <row r="4" spans="1:11" ht="15.75">
      <c r="B4" s="36"/>
      <c r="C4" s="75">
        <v>1995</v>
      </c>
      <c r="D4" s="75"/>
      <c r="E4" s="75">
        <v>2003</v>
      </c>
      <c r="F4" s="75"/>
      <c r="G4" s="36"/>
    </row>
    <row r="5" spans="1:11" ht="24.75" thickBot="1">
      <c r="B5" s="37"/>
      <c r="C5" s="43" t="s">
        <v>19</v>
      </c>
      <c r="D5" s="43" t="s">
        <v>20</v>
      </c>
      <c r="E5" s="43" t="s">
        <v>19</v>
      </c>
      <c r="F5" s="43" t="s">
        <v>20</v>
      </c>
      <c r="G5" s="38" t="s">
        <v>21</v>
      </c>
    </row>
    <row r="6" spans="1:11">
      <c r="B6" s="41" t="s">
        <v>22</v>
      </c>
      <c r="C6" s="54">
        <v>8</v>
      </c>
      <c r="D6" s="45">
        <f>G6/2</f>
        <v>7</v>
      </c>
      <c r="E6" s="55">
        <v>6</v>
      </c>
      <c r="F6" s="46">
        <f>G6/2</f>
        <v>7</v>
      </c>
      <c r="G6" s="42">
        <f>E6+C6</f>
        <v>14</v>
      </c>
    </row>
    <row r="7" spans="1:11" ht="15.75" thickBot="1">
      <c r="B7" s="41" t="s">
        <v>23</v>
      </c>
      <c r="C7" s="52">
        <f>C8-C6</f>
        <v>12</v>
      </c>
      <c r="D7" s="47">
        <f>G7/2</f>
        <v>13</v>
      </c>
      <c r="E7" s="53">
        <f>E8-E6</f>
        <v>14</v>
      </c>
      <c r="F7" s="48">
        <f>G7/2</f>
        <v>13</v>
      </c>
      <c r="G7" s="42">
        <f>E7+C7</f>
        <v>26</v>
      </c>
    </row>
    <row r="8" spans="1:11">
      <c r="B8" s="39" t="s">
        <v>24</v>
      </c>
      <c r="C8" s="44">
        <v>20</v>
      </c>
      <c r="D8" s="11"/>
      <c r="E8" s="44">
        <v>20</v>
      </c>
      <c r="F8" s="11"/>
      <c r="G8" s="40">
        <f>E8+C8</f>
        <v>40</v>
      </c>
    </row>
    <row r="9" spans="1:11">
      <c r="C9" s="3"/>
      <c r="D9" s="51" t="s">
        <v>34</v>
      </c>
      <c r="E9" s="49"/>
    </row>
    <row r="10" spans="1:11">
      <c r="C10" s="3"/>
      <c r="D10" s="50" t="s">
        <v>33</v>
      </c>
      <c r="E10" s="3"/>
    </row>
    <row r="11" spans="1:11">
      <c r="C11" s="3"/>
      <c r="D11" s="3"/>
      <c r="E11" s="3"/>
    </row>
    <row r="12" spans="1:11" s="30" customFormat="1" ht="15.75" customHeight="1">
      <c r="A12" s="56"/>
      <c r="B12" s="71" t="s">
        <v>28</v>
      </c>
      <c r="C12" s="57" t="s">
        <v>42</v>
      </c>
      <c r="D12" s="73" t="s">
        <v>25</v>
      </c>
      <c r="E12" s="57" t="s">
        <v>43</v>
      </c>
      <c r="F12" s="73" t="s">
        <v>25</v>
      </c>
      <c r="G12" s="57" t="s">
        <v>44</v>
      </c>
      <c r="H12" s="73" t="s">
        <v>25</v>
      </c>
      <c r="I12" s="57" t="s">
        <v>45</v>
      </c>
      <c r="J12" s="31"/>
    </row>
    <row r="13" spans="1:11" s="30" customFormat="1" ht="17.25" customHeight="1">
      <c r="A13" s="56"/>
      <c r="B13" s="72"/>
      <c r="C13" s="58">
        <f>D6</f>
        <v>7</v>
      </c>
      <c r="D13" s="74"/>
      <c r="E13" s="58">
        <f>F6</f>
        <v>7</v>
      </c>
      <c r="F13" s="74"/>
      <c r="G13" s="58">
        <f>D7</f>
        <v>13</v>
      </c>
      <c r="H13" s="74"/>
      <c r="I13" s="58">
        <f>F7</f>
        <v>13</v>
      </c>
      <c r="J13" s="35"/>
      <c r="K13" s="31"/>
    </row>
    <row r="14" spans="1:11" s="30" customFormat="1" ht="21" customHeight="1">
      <c r="B14" s="32" t="s">
        <v>28</v>
      </c>
      <c r="C14" s="59">
        <f>((C6-D6)^2) /D6</f>
        <v>0.14285714285714285</v>
      </c>
      <c r="D14" s="60" t="s">
        <v>25</v>
      </c>
      <c r="E14" s="59">
        <f>((E6-F6)^2) /F6</f>
        <v>0.14285714285714285</v>
      </c>
      <c r="F14" s="60" t="s">
        <v>25</v>
      </c>
      <c r="G14" s="61">
        <f>((C7-D7)^2) /D7</f>
        <v>7.6923076923076927E-2</v>
      </c>
      <c r="H14" s="60" t="s">
        <v>25</v>
      </c>
      <c r="I14" s="61">
        <f>((E7-F7)^2) /F7</f>
        <v>7.6923076923076927E-2</v>
      </c>
      <c r="J14" s="60" t="s">
        <v>26</v>
      </c>
      <c r="K14" s="62">
        <f>I14+G14+E14+C14</f>
        <v>0.43956043956043955</v>
      </c>
    </row>
    <row r="16" spans="1:11">
      <c r="B16" t="s">
        <v>39</v>
      </c>
    </row>
    <row r="17" spans="2:13" ht="18">
      <c r="B17" s="30" t="s">
        <v>40</v>
      </c>
      <c r="C17" s="30"/>
      <c r="D17" s="33"/>
      <c r="E17" s="30"/>
      <c r="F17" s="33"/>
      <c r="G17" s="30"/>
      <c r="H17" s="33"/>
      <c r="I17" s="30"/>
      <c r="J17" s="33"/>
      <c r="K17" s="34"/>
      <c r="L17" s="30"/>
      <c r="M17" s="30"/>
    </row>
    <row r="18" spans="2:13" ht="18">
      <c r="B18" s="30" t="s">
        <v>59</v>
      </c>
      <c r="C18" s="30"/>
      <c r="D18" s="33"/>
      <c r="E18" s="30"/>
      <c r="F18" s="33"/>
      <c r="G18" s="30"/>
      <c r="H18" s="33"/>
      <c r="I18" s="30"/>
      <c r="J18" s="33"/>
      <c r="K18" s="34"/>
      <c r="L18" s="30"/>
      <c r="M18" s="30"/>
    </row>
    <row r="19" spans="2:13" ht="18">
      <c r="B19" s="30" t="s">
        <v>46</v>
      </c>
      <c r="C19" s="30"/>
      <c r="D19" s="33"/>
      <c r="E19" s="30"/>
      <c r="F19" s="33"/>
      <c r="G19" s="30"/>
      <c r="H19" s="33"/>
      <c r="I19" s="30"/>
      <c r="J19" s="33"/>
      <c r="K19" s="34"/>
      <c r="L19" s="30"/>
      <c r="M19" s="30"/>
    </row>
  </sheetData>
  <mergeCells count="6">
    <mergeCell ref="H12:H13"/>
    <mergeCell ref="C4:D4"/>
    <mergeCell ref="E4:F4"/>
    <mergeCell ref="B12:B13"/>
    <mergeCell ref="D12:D13"/>
    <mergeCell ref="F12:F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topLeftCell="A2" workbookViewId="0">
      <selection activeCell="G14" sqref="G14"/>
    </sheetView>
  </sheetViews>
  <sheetFormatPr defaultRowHeight="15"/>
  <cols>
    <col min="1" max="1" width="5.28515625" customWidth="1"/>
    <col min="2" max="2" width="10.85546875" customWidth="1"/>
    <col min="3" max="3" width="10.5703125" customWidth="1"/>
    <col min="4" max="4" width="9.85546875" customWidth="1"/>
    <col min="5" max="5" width="9.5703125" customWidth="1"/>
  </cols>
  <sheetData>
    <row r="1" spans="1:11" ht="18">
      <c r="A1" s="28" t="s">
        <v>27</v>
      </c>
      <c r="B1" s="29"/>
    </row>
    <row r="2" spans="1:11">
      <c r="A2" s="30"/>
      <c r="B2" s="63" t="s">
        <v>29</v>
      </c>
      <c r="C2" s="64"/>
      <c r="D2" s="64"/>
    </row>
    <row r="4" spans="1:11" ht="15.75">
      <c r="B4" s="36"/>
      <c r="C4" s="75">
        <v>1995</v>
      </c>
      <c r="D4" s="75"/>
      <c r="E4" s="75">
        <v>2003</v>
      </c>
      <c r="F4" s="75"/>
      <c r="G4" s="36"/>
    </row>
    <row r="5" spans="1:11" ht="24.75" thickBot="1">
      <c r="B5" s="37"/>
      <c r="C5" s="43" t="s">
        <v>19</v>
      </c>
      <c r="D5" s="43" t="s">
        <v>20</v>
      </c>
      <c r="E5" s="43" t="s">
        <v>19</v>
      </c>
      <c r="F5" s="43" t="s">
        <v>20</v>
      </c>
      <c r="G5" s="38" t="s">
        <v>21</v>
      </c>
    </row>
    <row r="6" spans="1:11">
      <c r="B6" s="41" t="s">
        <v>22</v>
      </c>
      <c r="C6" s="54">
        <v>8</v>
      </c>
      <c r="D6" s="45">
        <f>G6/2</f>
        <v>11.5</v>
      </c>
      <c r="E6" s="55">
        <v>15</v>
      </c>
      <c r="F6" s="46">
        <f>G6/2</f>
        <v>11.5</v>
      </c>
      <c r="G6" s="42">
        <f>E6+C6</f>
        <v>23</v>
      </c>
    </row>
    <row r="7" spans="1:11" ht="15.75" thickBot="1">
      <c r="B7" s="41" t="s">
        <v>23</v>
      </c>
      <c r="C7" s="52">
        <f>C8-C6</f>
        <v>12</v>
      </c>
      <c r="D7" s="47">
        <f>G7/2</f>
        <v>8.5</v>
      </c>
      <c r="E7" s="53">
        <f>E8-E6</f>
        <v>5</v>
      </c>
      <c r="F7" s="48">
        <f>G7/2</f>
        <v>8.5</v>
      </c>
      <c r="G7" s="42">
        <f>E7+C7</f>
        <v>17</v>
      </c>
    </row>
    <row r="8" spans="1:11">
      <c r="B8" s="39" t="s">
        <v>24</v>
      </c>
      <c r="C8" s="44">
        <v>20</v>
      </c>
      <c r="D8" s="11"/>
      <c r="E8" s="44">
        <v>20</v>
      </c>
      <c r="F8" s="11"/>
      <c r="G8" s="40">
        <f>E8+C8</f>
        <v>40</v>
      </c>
    </row>
    <row r="9" spans="1:11">
      <c r="C9" s="3"/>
      <c r="D9" s="51" t="s">
        <v>34</v>
      </c>
      <c r="E9" s="49"/>
    </row>
    <row r="10" spans="1:11">
      <c r="C10" s="3"/>
      <c r="D10" s="50" t="s">
        <v>33</v>
      </c>
      <c r="E10" s="3"/>
    </row>
    <row r="11" spans="1:11">
      <c r="C11" s="3"/>
      <c r="D11" s="3"/>
      <c r="E11" s="3"/>
    </row>
    <row r="12" spans="1:11" s="30" customFormat="1" ht="15.75" customHeight="1">
      <c r="A12" s="56"/>
      <c r="B12" s="71" t="s">
        <v>28</v>
      </c>
      <c r="C12" s="57" t="s">
        <v>47</v>
      </c>
      <c r="D12" s="73" t="s">
        <v>25</v>
      </c>
      <c r="E12" s="57" t="s">
        <v>48</v>
      </c>
      <c r="F12" s="73" t="s">
        <v>25</v>
      </c>
      <c r="G12" s="57" t="s">
        <v>49</v>
      </c>
      <c r="H12" s="73" t="s">
        <v>25</v>
      </c>
      <c r="I12" s="57" t="s">
        <v>50</v>
      </c>
      <c r="J12" s="31"/>
    </row>
    <row r="13" spans="1:11" s="30" customFormat="1" ht="17.25" customHeight="1">
      <c r="A13" s="56"/>
      <c r="B13" s="72"/>
      <c r="C13" s="58">
        <f>D6</f>
        <v>11.5</v>
      </c>
      <c r="D13" s="74"/>
      <c r="E13" s="58">
        <f>F6</f>
        <v>11.5</v>
      </c>
      <c r="F13" s="74"/>
      <c r="G13" s="58">
        <f>D7</f>
        <v>8.5</v>
      </c>
      <c r="H13" s="74"/>
      <c r="I13" s="58">
        <f>F7</f>
        <v>8.5</v>
      </c>
      <c r="J13" s="35"/>
      <c r="K13" s="31"/>
    </row>
    <row r="14" spans="1:11" s="30" customFormat="1" ht="21" customHeight="1">
      <c r="B14" s="32" t="s">
        <v>28</v>
      </c>
      <c r="C14" s="59">
        <f>((C6-D6)^2) /D6</f>
        <v>1.0652173913043479</v>
      </c>
      <c r="D14" s="60" t="s">
        <v>25</v>
      </c>
      <c r="E14" s="59">
        <f>((E6-F6)^2) /F6</f>
        <v>1.0652173913043479</v>
      </c>
      <c r="F14" s="60" t="s">
        <v>25</v>
      </c>
      <c r="G14" s="61">
        <f>((C7-D7)^2) /D7</f>
        <v>1.4411764705882353</v>
      </c>
      <c r="H14" s="60" t="s">
        <v>25</v>
      </c>
      <c r="I14" s="61">
        <f>((E7-F7)^2) /F7</f>
        <v>1.4411764705882353</v>
      </c>
      <c r="J14" s="60" t="s">
        <v>26</v>
      </c>
      <c r="K14" s="62">
        <f>I14+G14+E14+C14</f>
        <v>5.0127877237851663</v>
      </c>
    </row>
    <row r="16" spans="1:11">
      <c r="B16" t="s">
        <v>39</v>
      </c>
    </row>
    <row r="17" spans="2:13" ht="18">
      <c r="B17" s="30" t="s">
        <v>40</v>
      </c>
      <c r="C17" s="30"/>
      <c r="D17" s="33"/>
      <c r="E17" s="30"/>
      <c r="F17" s="33"/>
      <c r="G17" s="30"/>
      <c r="H17" s="33"/>
      <c r="I17" s="30"/>
      <c r="J17" s="33"/>
      <c r="K17" s="34"/>
      <c r="L17" s="30"/>
      <c r="M17" s="30"/>
    </row>
    <row r="18" spans="2:13" ht="18">
      <c r="B18" s="30" t="s">
        <v>58</v>
      </c>
      <c r="C18" s="30"/>
      <c r="D18" s="33"/>
      <c r="E18" s="30"/>
      <c r="F18" s="33"/>
      <c r="G18" s="30"/>
      <c r="H18" s="33"/>
      <c r="I18" s="30"/>
      <c r="J18" s="33"/>
      <c r="K18" s="34"/>
      <c r="L18" s="30"/>
      <c r="M18" s="30"/>
    </row>
    <row r="19" spans="2:13" ht="18">
      <c r="B19" s="30" t="s">
        <v>51</v>
      </c>
      <c r="C19" s="30"/>
      <c r="D19" s="33"/>
      <c r="E19" s="30"/>
      <c r="F19" s="33"/>
      <c r="G19" s="30"/>
      <c r="H19" s="33"/>
      <c r="I19" s="30"/>
      <c r="J19" s="33"/>
      <c r="K19" s="34"/>
      <c r="L19" s="30"/>
      <c r="M19" s="30"/>
    </row>
  </sheetData>
  <mergeCells count="6">
    <mergeCell ref="H12:H13"/>
    <mergeCell ref="C4:D4"/>
    <mergeCell ref="E4:F4"/>
    <mergeCell ref="B12:B13"/>
    <mergeCell ref="D12:D13"/>
    <mergeCell ref="F12:F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D20" sqref="D20"/>
    </sheetView>
  </sheetViews>
  <sheetFormatPr defaultRowHeight="15"/>
  <cols>
    <col min="1" max="1" width="5.28515625" customWidth="1"/>
    <col min="2" max="2" width="10.85546875" customWidth="1"/>
    <col min="3" max="3" width="10.5703125" customWidth="1"/>
    <col min="4" max="4" width="9.85546875" customWidth="1"/>
    <col min="5" max="5" width="9.5703125" customWidth="1"/>
  </cols>
  <sheetData>
    <row r="1" spans="1:11" ht="18">
      <c r="A1" s="28" t="s">
        <v>27</v>
      </c>
      <c r="B1" s="29"/>
    </row>
    <row r="2" spans="1:11">
      <c r="A2" s="30"/>
      <c r="B2" s="63" t="s">
        <v>52</v>
      </c>
      <c r="C2" s="64"/>
      <c r="D2" s="64"/>
    </row>
    <row r="4" spans="1:11" ht="15.75">
      <c r="B4" s="36"/>
      <c r="C4" s="75">
        <v>1995</v>
      </c>
      <c r="D4" s="75"/>
      <c r="E4" s="75">
        <v>2003</v>
      </c>
      <c r="F4" s="75"/>
      <c r="G4" s="36"/>
    </row>
    <row r="5" spans="1:11" ht="24.75" thickBot="1">
      <c r="B5" s="37"/>
      <c r="C5" s="43" t="s">
        <v>19</v>
      </c>
      <c r="D5" s="43" t="s">
        <v>20</v>
      </c>
      <c r="E5" s="43" t="s">
        <v>19</v>
      </c>
      <c r="F5" s="43" t="s">
        <v>20</v>
      </c>
      <c r="G5" s="38" t="s">
        <v>21</v>
      </c>
    </row>
    <row r="6" spans="1:11">
      <c r="B6" s="41" t="s">
        <v>22</v>
      </c>
      <c r="C6" s="54">
        <v>1</v>
      </c>
      <c r="D6" s="45">
        <f>G6/2</f>
        <v>1.5</v>
      </c>
      <c r="E6" s="55">
        <v>2</v>
      </c>
      <c r="F6" s="46">
        <f>G6/2</f>
        <v>1.5</v>
      </c>
      <c r="G6" s="42">
        <f>E6+C6</f>
        <v>3</v>
      </c>
    </row>
    <row r="7" spans="1:11" ht="15.75" thickBot="1">
      <c r="B7" s="41" t="s">
        <v>23</v>
      </c>
      <c r="C7" s="52">
        <f>C8-C6</f>
        <v>19</v>
      </c>
      <c r="D7" s="47">
        <f>G7/2</f>
        <v>18.5</v>
      </c>
      <c r="E7" s="53">
        <f>E8-E6</f>
        <v>18</v>
      </c>
      <c r="F7" s="48">
        <f>G7/2</f>
        <v>18.5</v>
      </c>
      <c r="G7" s="42">
        <f>E7+C7</f>
        <v>37</v>
      </c>
    </row>
    <row r="8" spans="1:11">
      <c r="B8" s="39" t="s">
        <v>24</v>
      </c>
      <c r="C8" s="44">
        <v>20</v>
      </c>
      <c r="D8" s="11"/>
      <c r="E8" s="44">
        <v>20</v>
      </c>
      <c r="F8" s="11"/>
      <c r="G8" s="40">
        <f>E8+C8</f>
        <v>40</v>
      </c>
    </row>
    <row r="9" spans="1:11">
      <c r="C9" s="3"/>
      <c r="D9" s="51" t="s">
        <v>34</v>
      </c>
      <c r="E9" s="49"/>
    </row>
    <row r="10" spans="1:11">
      <c r="C10" s="3"/>
      <c r="D10" s="50" t="s">
        <v>33</v>
      </c>
      <c r="E10" s="3"/>
    </row>
    <row r="11" spans="1:11">
      <c r="C11" s="3"/>
      <c r="D11" s="3"/>
      <c r="E11" s="3"/>
    </row>
    <row r="12" spans="1:11" s="30" customFormat="1" ht="15.75" customHeight="1">
      <c r="A12" s="56"/>
      <c r="B12" s="71" t="s">
        <v>28</v>
      </c>
      <c r="C12" s="57" t="s">
        <v>53</v>
      </c>
      <c r="D12" s="73" t="s">
        <v>25</v>
      </c>
      <c r="E12" s="57" t="s">
        <v>54</v>
      </c>
      <c r="F12" s="73" t="s">
        <v>25</v>
      </c>
      <c r="G12" s="57" t="s">
        <v>55</v>
      </c>
      <c r="H12" s="73" t="s">
        <v>25</v>
      </c>
      <c r="I12" s="57" t="s">
        <v>56</v>
      </c>
      <c r="J12" s="31"/>
    </row>
    <row r="13" spans="1:11" s="30" customFormat="1" ht="17.25" customHeight="1">
      <c r="A13" s="56"/>
      <c r="B13" s="72"/>
      <c r="C13" s="58">
        <f>D6</f>
        <v>1.5</v>
      </c>
      <c r="D13" s="74"/>
      <c r="E13" s="58">
        <f>F6</f>
        <v>1.5</v>
      </c>
      <c r="F13" s="74"/>
      <c r="G13" s="58">
        <f>D7</f>
        <v>18.5</v>
      </c>
      <c r="H13" s="74"/>
      <c r="I13" s="58">
        <f>F7</f>
        <v>18.5</v>
      </c>
      <c r="J13" s="35"/>
      <c r="K13" s="31"/>
    </row>
    <row r="14" spans="1:11" s="30" customFormat="1" ht="21" customHeight="1">
      <c r="B14" s="32" t="s">
        <v>28</v>
      </c>
      <c r="C14" s="59">
        <f>((C6-D6)^2) /D6</f>
        <v>0.16666666666666666</v>
      </c>
      <c r="D14" s="60" t="s">
        <v>25</v>
      </c>
      <c r="E14" s="59">
        <f>((E6-F6)^2) /F6</f>
        <v>0.16666666666666666</v>
      </c>
      <c r="F14" s="60" t="s">
        <v>25</v>
      </c>
      <c r="G14" s="61">
        <f>((C7-D7)^2) /D7</f>
        <v>1.3513513513513514E-2</v>
      </c>
      <c r="H14" s="60" t="s">
        <v>25</v>
      </c>
      <c r="I14" s="61">
        <f>((E7-F7)^2) /F7</f>
        <v>1.3513513513513514E-2</v>
      </c>
      <c r="J14" s="60" t="s">
        <v>26</v>
      </c>
      <c r="K14" s="62">
        <f>I14+G14+E14+C14</f>
        <v>0.36036036036036034</v>
      </c>
    </row>
    <row r="16" spans="1:11">
      <c r="B16" t="s">
        <v>39</v>
      </c>
    </row>
    <row r="17" spans="2:13" ht="18">
      <c r="B17" s="30" t="s">
        <v>40</v>
      </c>
      <c r="C17" s="30"/>
      <c r="D17" s="33"/>
      <c r="E17" s="30"/>
      <c r="F17" s="33"/>
      <c r="G17" s="30"/>
      <c r="H17" s="33"/>
      <c r="I17" s="30"/>
      <c r="J17" s="33"/>
      <c r="K17" s="34"/>
      <c r="L17" s="30"/>
      <c r="M17" s="30"/>
    </row>
    <row r="18" spans="2:13" ht="18">
      <c r="B18" s="30" t="s">
        <v>57</v>
      </c>
      <c r="C18" s="30"/>
      <c r="D18" s="33"/>
      <c r="E18" s="30"/>
      <c r="F18" s="33"/>
      <c r="G18" s="30"/>
      <c r="H18" s="33"/>
      <c r="I18" s="30"/>
      <c r="J18" s="33"/>
      <c r="K18" s="34"/>
      <c r="L18" s="30"/>
      <c r="M18" s="30"/>
    </row>
    <row r="19" spans="2:13" ht="18">
      <c r="B19" s="30" t="s">
        <v>46</v>
      </c>
      <c r="C19" s="30"/>
      <c r="D19" s="33"/>
      <c r="E19" s="30"/>
      <c r="F19" s="33"/>
      <c r="G19" s="30"/>
      <c r="H19" s="33"/>
      <c r="I19" s="30"/>
      <c r="J19" s="33"/>
      <c r="K19" s="34"/>
      <c r="L19" s="30"/>
      <c r="M19" s="30"/>
    </row>
  </sheetData>
  <mergeCells count="6">
    <mergeCell ref="H12:H13"/>
    <mergeCell ref="C4:D4"/>
    <mergeCell ref="E4:F4"/>
    <mergeCell ref="B12:B13"/>
    <mergeCell ref="D12:D13"/>
    <mergeCell ref="F12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Data_Freq</vt:lpstr>
      <vt:lpstr>AgSp</vt:lpstr>
      <vt:lpstr>CrAc</vt:lpstr>
      <vt:lpstr>CeMa</vt:lpstr>
      <vt:lpstr>SiSc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Launchbaugh</dc:creator>
  <cp:lastModifiedBy>Karen Launchbaugh</cp:lastModifiedBy>
  <cp:lastPrinted>2007-10-06T19:00:30Z</cp:lastPrinted>
  <dcterms:created xsi:type="dcterms:W3CDTF">2007-10-06T14:30:39Z</dcterms:created>
  <dcterms:modified xsi:type="dcterms:W3CDTF">2007-10-06T21:10:33Z</dcterms:modified>
</cp:coreProperties>
</file>