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64" i="1" l="1"/>
  <c r="Y63" i="1"/>
  <c r="Y60" i="1"/>
  <c r="Y59" i="1"/>
  <c r="Y57" i="1"/>
  <c r="Y55" i="1"/>
  <c r="Y53" i="1"/>
  <c r="Y51" i="1"/>
  <c r="Y49" i="1"/>
  <c r="Y47" i="1"/>
  <c r="Y45" i="1"/>
  <c r="Y43" i="1"/>
  <c r="Y41" i="1"/>
  <c r="Y39" i="1"/>
  <c r="Y36" i="1"/>
  <c r="Y34" i="1"/>
  <c r="Y32" i="1"/>
  <c r="Y30" i="1"/>
  <c r="Y28" i="1"/>
  <c r="Y27" i="1"/>
  <c r="Y56" i="1"/>
  <c r="Y54" i="1"/>
  <c r="Y52" i="1"/>
  <c r="Y50" i="1"/>
  <c r="Y48" i="1"/>
  <c r="Y46" i="1"/>
  <c r="Y44" i="1"/>
  <c r="Y42" i="1"/>
  <c r="Y40" i="1"/>
  <c r="Y38" i="1"/>
  <c r="Y37" i="1"/>
  <c r="Y35" i="1"/>
  <c r="Y33" i="1"/>
  <c r="Y31" i="1"/>
  <c r="Y29" i="1"/>
  <c r="Y26" i="1" l="1"/>
  <c r="Y25" i="1"/>
  <c r="Y24" i="1"/>
  <c r="Y22" i="1"/>
  <c r="Y21" i="1"/>
  <c r="Y20" i="1"/>
  <c r="Y19" i="1"/>
  <c r="Y18" i="1"/>
  <c r="Y17" i="1"/>
  <c r="Y10" i="1"/>
  <c r="Y6" i="1"/>
  <c r="Y14" i="1"/>
  <c r="Y13" i="1"/>
  <c r="Y12" i="1"/>
  <c r="Y9" i="1"/>
  <c r="Y8" i="1"/>
  <c r="Y5" i="1"/>
  <c r="Y4" i="1"/>
  <c r="U10" i="1"/>
  <c r="U9" i="1"/>
  <c r="U25" i="1"/>
  <c r="U24" i="1"/>
  <c r="U16" i="1"/>
  <c r="U15" i="1"/>
  <c r="U7" i="1"/>
  <c r="U6" i="1"/>
  <c r="U22" i="1"/>
  <c r="U21" i="1"/>
  <c r="U13" i="1"/>
  <c r="U12" i="1"/>
  <c r="U4" i="1"/>
  <c r="U3" i="1"/>
  <c r="U19" i="1"/>
  <c r="U18" i="1"/>
  <c r="R8" i="1"/>
  <c r="R6" i="1"/>
  <c r="R7" i="1" s="1"/>
  <c r="R4" i="1"/>
  <c r="R3" i="1"/>
  <c r="M11" i="1"/>
</calcChain>
</file>

<file path=xl/sharedStrings.xml><?xml version="1.0" encoding="utf-8"?>
<sst xmlns="http://schemas.openxmlformats.org/spreadsheetml/2006/main" count="23" uniqueCount="10">
  <si>
    <t>Time</t>
  </si>
  <si>
    <t>Calls</t>
  </si>
  <si>
    <t>G2</t>
  </si>
  <si>
    <t>Y2</t>
  </si>
  <si>
    <t>R2</t>
  </si>
  <si>
    <t>Phase 2 Displays</t>
  </si>
  <si>
    <t>Phase 2 Timers</t>
  </si>
  <si>
    <t>MinGreen Timer</t>
  </si>
  <si>
    <t>Passage Timer</t>
  </si>
  <si>
    <t>MaxTimer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</si>
</sst>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0000000"/>
    <numFmt numFmtId="166" formatCode="0.00000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0" fontId="0" fillId="0" borderId="0" xfId="0" applyNumberFormat="1"/>
    <xf numFmtId="20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0" fillId="0" borderId="0" xfId="0" applyNumberFormat="1"/>
    <xf numFmtId="45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Sheet1!$A$3:$A$38</c:f>
              <c:numCache>
                <c:formatCode>mm:ss</c:formatCode>
                <c:ptCount val="36"/>
                <c:pt idx="0">
                  <c:v>1.8287037037037037E-3</c:v>
                </c:pt>
                <c:pt idx="1">
                  <c:v>2.0254629629629629E-3</c:v>
                </c:pt>
                <c:pt idx="2">
                  <c:v>2.0717592592592593E-3</c:v>
                </c:pt>
                <c:pt idx="3">
                  <c:v>2.0833333333333333E-3</c:v>
                </c:pt>
                <c:pt idx="4">
                  <c:v>2.1412037037037038E-3</c:v>
                </c:pt>
                <c:pt idx="5">
                  <c:v>2.1759259259259258E-3</c:v>
                </c:pt>
                <c:pt idx="6">
                  <c:v>2.2453703703703702E-3</c:v>
                </c:pt>
                <c:pt idx="7">
                  <c:v>2.3263888888888887E-3</c:v>
                </c:pt>
                <c:pt idx="8">
                  <c:v>2.3495370370370371E-3</c:v>
                </c:pt>
                <c:pt idx="9">
                  <c:v>2.3842592592592591E-3</c:v>
                </c:pt>
                <c:pt idx="10">
                  <c:v>2.4421296296296296E-3</c:v>
                </c:pt>
                <c:pt idx="11">
                  <c:v>2.5115740740740741E-3</c:v>
                </c:pt>
                <c:pt idx="12">
                  <c:v>2.5462962962962961E-3</c:v>
                </c:pt>
                <c:pt idx="13">
                  <c:v>2.5694444444444445E-3</c:v>
                </c:pt>
                <c:pt idx="14">
                  <c:v>2.615740740740741E-3</c:v>
                </c:pt>
                <c:pt idx="15">
                  <c:v>2.6504629629629625E-3</c:v>
                </c:pt>
                <c:pt idx="16">
                  <c:v>2.685185185185185E-3</c:v>
                </c:pt>
                <c:pt idx="17">
                  <c:v>2.7314814814814819E-3</c:v>
                </c:pt>
                <c:pt idx="18">
                  <c:v>2.7546296296296294E-3</c:v>
                </c:pt>
                <c:pt idx="19">
                  <c:v>2.7777777777777779E-3</c:v>
                </c:pt>
                <c:pt idx="20">
                  <c:v>2.8009259259259259E-3</c:v>
                </c:pt>
                <c:pt idx="21">
                  <c:v>2.8356481481481479E-3</c:v>
                </c:pt>
                <c:pt idx="22">
                  <c:v>2.8703703703703708E-3</c:v>
                </c:pt>
                <c:pt idx="23">
                  <c:v>2.9282407407407412E-3</c:v>
                </c:pt>
                <c:pt idx="24">
                  <c:v>2.9629629629629628E-3</c:v>
                </c:pt>
                <c:pt idx="25">
                  <c:v>3.0092592592592588E-3</c:v>
                </c:pt>
                <c:pt idx="26">
                  <c:v>3.0439814814814821E-3</c:v>
                </c:pt>
                <c:pt idx="27">
                  <c:v>3.0902777777777782E-3</c:v>
                </c:pt>
                <c:pt idx="28">
                  <c:v>3.1134259259259257E-3</c:v>
                </c:pt>
                <c:pt idx="29">
                  <c:v>3.1481481481481482E-3</c:v>
                </c:pt>
                <c:pt idx="30">
                  <c:v>3.1828703703703702E-3</c:v>
                </c:pt>
                <c:pt idx="31">
                  <c:v>3.1944444444444442E-3</c:v>
                </c:pt>
                <c:pt idx="32">
                  <c:v>3.2407407407407406E-3</c:v>
                </c:pt>
                <c:pt idx="33">
                  <c:v>3.3101851851851851E-3</c:v>
                </c:pt>
                <c:pt idx="34">
                  <c:v>3.37962962962963E-3</c:v>
                </c:pt>
                <c:pt idx="35">
                  <c:v>3.4375E-3</c:v>
                </c:pt>
              </c:numCache>
            </c:numRef>
          </c:xVal>
          <c:yVal>
            <c:numRef>
              <c:f>Sheet1!$B$3:$B$38</c:f>
              <c:numCache>
                <c:formatCode>General</c:formatCode>
                <c:ptCount val="36"/>
                <c:pt idx="1">
                  <c:v>2</c:v>
                </c:pt>
                <c:pt idx="5">
                  <c:v>2</c:v>
                </c:pt>
                <c:pt idx="11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Sheet1!$A$3:$A$38</c:f>
              <c:numCache>
                <c:formatCode>mm:ss</c:formatCode>
                <c:ptCount val="36"/>
                <c:pt idx="0">
                  <c:v>1.8287037037037037E-3</c:v>
                </c:pt>
                <c:pt idx="1">
                  <c:v>2.0254629629629629E-3</c:v>
                </c:pt>
                <c:pt idx="2">
                  <c:v>2.0717592592592593E-3</c:v>
                </c:pt>
                <c:pt idx="3">
                  <c:v>2.0833333333333333E-3</c:v>
                </c:pt>
                <c:pt idx="4">
                  <c:v>2.1412037037037038E-3</c:v>
                </c:pt>
                <c:pt idx="5">
                  <c:v>2.1759259259259258E-3</c:v>
                </c:pt>
                <c:pt idx="6">
                  <c:v>2.2453703703703702E-3</c:v>
                </c:pt>
                <c:pt idx="7">
                  <c:v>2.3263888888888887E-3</c:v>
                </c:pt>
                <c:pt idx="8">
                  <c:v>2.3495370370370371E-3</c:v>
                </c:pt>
                <c:pt idx="9">
                  <c:v>2.3842592592592591E-3</c:v>
                </c:pt>
                <c:pt idx="10">
                  <c:v>2.4421296296296296E-3</c:v>
                </c:pt>
                <c:pt idx="11">
                  <c:v>2.5115740740740741E-3</c:v>
                </c:pt>
                <c:pt idx="12">
                  <c:v>2.5462962962962961E-3</c:v>
                </c:pt>
                <c:pt idx="13">
                  <c:v>2.5694444444444445E-3</c:v>
                </c:pt>
                <c:pt idx="14">
                  <c:v>2.615740740740741E-3</c:v>
                </c:pt>
                <c:pt idx="15">
                  <c:v>2.6504629629629625E-3</c:v>
                </c:pt>
                <c:pt idx="16">
                  <c:v>2.685185185185185E-3</c:v>
                </c:pt>
                <c:pt idx="17">
                  <c:v>2.7314814814814819E-3</c:v>
                </c:pt>
                <c:pt idx="18">
                  <c:v>2.7546296296296294E-3</c:v>
                </c:pt>
                <c:pt idx="19">
                  <c:v>2.7777777777777779E-3</c:v>
                </c:pt>
                <c:pt idx="20">
                  <c:v>2.8009259259259259E-3</c:v>
                </c:pt>
                <c:pt idx="21">
                  <c:v>2.8356481481481479E-3</c:v>
                </c:pt>
                <c:pt idx="22">
                  <c:v>2.8703703703703708E-3</c:v>
                </c:pt>
                <c:pt idx="23">
                  <c:v>2.9282407407407412E-3</c:v>
                </c:pt>
                <c:pt idx="24">
                  <c:v>2.9629629629629628E-3</c:v>
                </c:pt>
                <c:pt idx="25">
                  <c:v>3.0092592592592588E-3</c:v>
                </c:pt>
                <c:pt idx="26">
                  <c:v>3.0439814814814821E-3</c:v>
                </c:pt>
                <c:pt idx="27">
                  <c:v>3.0902777777777782E-3</c:v>
                </c:pt>
                <c:pt idx="28">
                  <c:v>3.1134259259259257E-3</c:v>
                </c:pt>
                <c:pt idx="29">
                  <c:v>3.1481481481481482E-3</c:v>
                </c:pt>
                <c:pt idx="30">
                  <c:v>3.1828703703703702E-3</c:v>
                </c:pt>
                <c:pt idx="31">
                  <c:v>3.1944444444444442E-3</c:v>
                </c:pt>
                <c:pt idx="32">
                  <c:v>3.2407407407407406E-3</c:v>
                </c:pt>
                <c:pt idx="33">
                  <c:v>3.3101851851851851E-3</c:v>
                </c:pt>
                <c:pt idx="34">
                  <c:v>3.37962962962963E-3</c:v>
                </c:pt>
                <c:pt idx="35">
                  <c:v>3.4375E-3</c:v>
                </c:pt>
              </c:numCache>
            </c:numRef>
          </c:xVal>
          <c:yVal>
            <c:numRef>
              <c:f>Sheet1!$C$3:$C$38</c:f>
              <c:numCache>
                <c:formatCode>General</c:formatCode>
                <c:ptCount val="36"/>
                <c:pt idx="7">
                  <c:v>4</c:v>
                </c:pt>
                <c:pt idx="18">
                  <c:v>4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Sheet1!$A$3:$A$38</c:f>
              <c:numCache>
                <c:formatCode>mm:ss</c:formatCode>
                <c:ptCount val="36"/>
                <c:pt idx="0">
                  <c:v>1.8287037037037037E-3</c:v>
                </c:pt>
                <c:pt idx="1">
                  <c:v>2.0254629629629629E-3</c:v>
                </c:pt>
                <c:pt idx="2">
                  <c:v>2.0717592592592593E-3</c:v>
                </c:pt>
                <c:pt idx="3">
                  <c:v>2.0833333333333333E-3</c:v>
                </c:pt>
                <c:pt idx="4">
                  <c:v>2.1412037037037038E-3</c:v>
                </c:pt>
                <c:pt idx="5">
                  <c:v>2.1759259259259258E-3</c:v>
                </c:pt>
                <c:pt idx="6">
                  <c:v>2.2453703703703702E-3</c:v>
                </c:pt>
                <c:pt idx="7">
                  <c:v>2.3263888888888887E-3</c:v>
                </c:pt>
                <c:pt idx="8">
                  <c:v>2.3495370370370371E-3</c:v>
                </c:pt>
                <c:pt idx="9">
                  <c:v>2.3842592592592591E-3</c:v>
                </c:pt>
                <c:pt idx="10">
                  <c:v>2.4421296296296296E-3</c:v>
                </c:pt>
                <c:pt idx="11">
                  <c:v>2.5115740740740741E-3</c:v>
                </c:pt>
                <c:pt idx="12">
                  <c:v>2.5462962962962961E-3</c:v>
                </c:pt>
                <c:pt idx="13">
                  <c:v>2.5694444444444445E-3</c:v>
                </c:pt>
                <c:pt idx="14">
                  <c:v>2.615740740740741E-3</c:v>
                </c:pt>
                <c:pt idx="15">
                  <c:v>2.6504629629629625E-3</c:v>
                </c:pt>
                <c:pt idx="16">
                  <c:v>2.685185185185185E-3</c:v>
                </c:pt>
                <c:pt idx="17">
                  <c:v>2.7314814814814819E-3</c:v>
                </c:pt>
                <c:pt idx="18">
                  <c:v>2.7546296296296294E-3</c:v>
                </c:pt>
                <c:pt idx="19">
                  <c:v>2.7777777777777779E-3</c:v>
                </c:pt>
                <c:pt idx="20">
                  <c:v>2.8009259259259259E-3</c:v>
                </c:pt>
                <c:pt idx="21">
                  <c:v>2.8356481481481479E-3</c:v>
                </c:pt>
                <c:pt idx="22">
                  <c:v>2.8703703703703708E-3</c:v>
                </c:pt>
                <c:pt idx="23">
                  <c:v>2.9282407407407412E-3</c:v>
                </c:pt>
                <c:pt idx="24">
                  <c:v>2.9629629629629628E-3</c:v>
                </c:pt>
                <c:pt idx="25">
                  <c:v>3.0092592592592588E-3</c:v>
                </c:pt>
                <c:pt idx="26">
                  <c:v>3.0439814814814821E-3</c:v>
                </c:pt>
                <c:pt idx="27">
                  <c:v>3.0902777777777782E-3</c:v>
                </c:pt>
                <c:pt idx="28">
                  <c:v>3.1134259259259257E-3</c:v>
                </c:pt>
                <c:pt idx="29">
                  <c:v>3.1481481481481482E-3</c:v>
                </c:pt>
                <c:pt idx="30">
                  <c:v>3.1828703703703702E-3</c:v>
                </c:pt>
                <c:pt idx="31">
                  <c:v>3.1944444444444442E-3</c:v>
                </c:pt>
                <c:pt idx="32">
                  <c:v>3.2407407407407406E-3</c:v>
                </c:pt>
                <c:pt idx="33">
                  <c:v>3.3101851851851851E-3</c:v>
                </c:pt>
                <c:pt idx="34">
                  <c:v>3.37962962962963E-3</c:v>
                </c:pt>
                <c:pt idx="35">
                  <c:v>3.4375E-3</c:v>
                </c:pt>
              </c:numCache>
            </c:numRef>
          </c:xVal>
          <c:yVal>
            <c:numRef>
              <c:f>Sheet1!$D$3:$D$38</c:f>
              <c:numCache>
                <c:formatCode>General</c:formatCode>
                <c:ptCount val="36"/>
                <c:pt idx="2">
                  <c:v>6</c:v>
                </c:pt>
                <c:pt idx="19">
                  <c:v>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Sheet1!$A$3:$A$38</c:f>
              <c:numCache>
                <c:formatCode>mm:ss</c:formatCode>
                <c:ptCount val="36"/>
                <c:pt idx="0">
                  <c:v>1.8287037037037037E-3</c:v>
                </c:pt>
                <c:pt idx="1">
                  <c:v>2.0254629629629629E-3</c:v>
                </c:pt>
                <c:pt idx="2">
                  <c:v>2.0717592592592593E-3</c:v>
                </c:pt>
                <c:pt idx="3">
                  <c:v>2.0833333333333333E-3</c:v>
                </c:pt>
                <c:pt idx="4">
                  <c:v>2.1412037037037038E-3</c:v>
                </c:pt>
                <c:pt idx="5">
                  <c:v>2.1759259259259258E-3</c:v>
                </c:pt>
                <c:pt idx="6">
                  <c:v>2.2453703703703702E-3</c:v>
                </c:pt>
                <c:pt idx="7">
                  <c:v>2.3263888888888887E-3</c:v>
                </c:pt>
                <c:pt idx="8">
                  <c:v>2.3495370370370371E-3</c:v>
                </c:pt>
                <c:pt idx="9">
                  <c:v>2.3842592592592591E-3</c:v>
                </c:pt>
                <c:pt idx="10">
                  <c:v>2.4421296296296296E-3</c:v>
                </c:pt>
                <c:pt idx="11">
                  <c:v>2.5115740740740741E-3</c:v>
                </c:pt>
                <c:pt idx="12">
                  <c:v>2.5462962962962961E-3</c:v>
                </c:pt>
                <c:pt idx="13">
                  <c:v>2.5694444444444445E-3</c:v>
                </c:pt>
                <c:pt idx="14">
                  <c:v>2.615740740740741E-3</c:v>
                </c:pt>
                <c:pt idx="15">
                  <c:v>2.6504629629629625E-3</c:v>
                </c:pt>
                <c:pt idx="16">
                  <c:v>2.685185185185185E-3</c:v>
                </c:pt>
                <c:pt idx="17">
                  <c:v>2.7314814814814819E-3</c:v>
                </c:pt>
                <c:pt idx="18">
                  <c:v>2.7546296296296294E-3</c:v>
                </c:pt>
                <c:pt idx="19">
                  <c:v>2.7777777777777779E-3</c:v>
                </c:pt>
                <c:pt idx="20">
                  <c:v>2.8009259259259259E-3</c:v>
                </c:pt>
                <c:pt idx="21">
                  <c:v>2.8356481481481479E-3</c:v>
                </c:pt>
                <c:pt idx="22">
                  <c:v>2.8703703703703708E-3</c:v>
                </c:pt>
                <c:pt idx="23">
                  <c:v>2.9282407407407412E-3</c:v>
                </c:pt>
                <c:pt idx="24">
                  <c:v>2.9629629629629628E-3</c:v>
                </c:pt>
                <c:pt idx="25">
                  <c:v>3.0092592592592588E-3</c:v>
                </c:pt>
                <c:pt idx="26">
                  <c:v>3.0439814814814821E-3</c:v>
                </c:pt>
                <c:pt idx="27">
                  <c:v>3.0902777777777782E-3</c:v>
                </c:pt>
                <c:pt idx="28">
                  <c:v>3.1134259259259257E-3</c:v>
                </c:pt>
                <c:pt idx="29">
                  <c:v>3.1481481481481482E-3</c:v>
                </c:pt>
                <c:pt idx="30">
                  <c:v>3.1828703703703702E-3</c:v>
                </c:pt>
                <c:pt idx="31">
                  <c:v>3.1944444444444442E-3</c:v>
                </c:pt>
                <c:pt idx="32">
                  <c:v>3.2407407407407406E-3</c:v>
                </c:pt>
                <c:pt idx="33">
                  <c:v>3.3101851851851851E-3</c:v>
                </c:pt>
                <c:pt idx="34">
                  <c:v>3.37962962962963E-3</c:v>
                </c:pt>
                <c:pt idx="35">
                  <c:v>3.4375E-3</c:v>
                </c:pt>
              </c:numCache>
            </c:numRef>
          </c:xVal>
          <c:yVal>
            <c:numRef>
              <c:f>Sheet1!$E$3:$E$38</c:f>
              <c:numCache>
                <c:formatCode>General</c:formatCode>
                <c:ptCount val="36"/>
                <c:pt idx="8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26912"/>
        <c:axId val="192728448"/>
      </c:scatterChart>
      <c:valAx>
        <c:axId val="192726912"/>
        <c:scaling>
          <c:orientation val="minMax"/>
          <c:max val="3.4722220000000009E-3"/>
          <c:min val="1.7361110000000005E-3"/>
        </c:scaling>
        <c:delete val="0"/>
        <c:axPos val="b"/>
        <c:numFmt formatCode="mm:ss" sourceLinked="1"/>
        <c:majorTickMark val="out"/>
        <c:minorTickMark val="in"/>
        <c:tickLblPos val="nextTo"/>
        <c:crossAx val="192728448"/>
        <c:crosses val="autoZero"/>
        <c:crossBetween val="midCat"/>
        <c:majorUnit val="3.4722200000000006E-4"/>
        <c:minorUnit val="5.7870370000000012E-5"/>
      </c:valAx>
      <c:valAx>
        <c:axId val="192728448"/>
        <c:scaling>
          <c:orientation val="minMax"/>
          <c:max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Detector calls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2726912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G2-1</c:v>
          </c:tx>
          <c:spPr>
            <a:ln w="1270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Sheet1!$U$3:$U$4</c:f>
              <c:numCache>
                <c:formatCode>mm:ss</c:formatCode>
                <c:ptCount val="2"/>
                <c:pt idx="0">
                  <c:v>2.0833333333333333E-3</c:v>
                </c:pt>
                <c:pt idx="1">
                  <c:v>2.3263888888888887E-3</c:v>
                </c:pt>
              </c:numCache>
            </c:numRef>
          </c:xVal>
          <c:yVal>
            <c:numRef>
              <c:f>Sheet1!$W$3:$W$4</c:f>
              <c:numCache>
                <c:formatCode>0</c:formatCode>
                <c:ptCount val="2"/>
                <c:pt idx="0">
                  <c:v>1.1000000000000001</c:v>
                </c:pt>
                <c:pt idx="1">
                  <c:v>1.1000000000000001</c:v>
                </c:pt>
              </c:numCache>
            </c:numRef>
          </c:yVal>
          <c:smooth val="0"/>
        </c:ser>
        <c:ser>
          <c:idx val="1"/>
          <c:order val="1"/>
          <c:tx>
            <c:v>G2-2</c:v>
          </c:tx>
          <c:spPr>
            <a:ln w="1270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Sheet1!$U$6:$U$7</c:f>
              <c:numCache>
                <c:formatCode>mm:ss</c:formatCode>
                <c:ptCount val="2"/>
                <c:pt idx="0">
                  <c:v>2.5462962962962961E-3</c:v>
                </c:pt>
                <c:pt idx="1">
                  <c:v>3.1944444444444442E-3</c:v>
                </c:pt>
              </c:numCache>
            </c:numRef>
          </c:xVal>
          <c:yVal>
            <c:numRef>
              <c:f>Sheet1!$W$6:$W$7</c:f>
              <c:numCache>
                <c:formatCode>0</c:formatCode>
                <c:ptCount val="2"/>
                <c:pt idx="0">
                  <c:v>1.1000000000000001</c:v>
                </c:pt>
                <c:pt idx="1">
                  <c:v>1.1000000000000001</c:v>
                </c:pt>
              </c:numCache>
            </c:numRef>
          </c:yVal>
          <c:smooth val="0"/>
        </c:ser>
        <c:ser>
          <c:idx val="2"/>
          <c:order val="2"/>
          <c:tx>
            <c:v>G2-3</c:v>
          </c:tx>
          <c:spPr>
            <a:ln w="1270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Sheet1!$U$9:$U$10</c:f>
              <c:numCache>
                <c:formatCode>mm:ss</c:formatCode>
                <c:ptCount val="2"/>
                <c:pt idx="0">
                  <c:v>3.37962962962963E-3</c:v>
                </c:pt>
                <c:pt idx="1">
                  <c:v>3.472222222222222E-3</c:v>
                </c:pt>
              </c:numCache>
            </c:numRef>
          </c:xVal>
          <c:yVal>
            <c:numRef>
              <c:f>Sheet1!$W$9:$W$10</c:f>
              <c:numCache>
                <c:formatCode>0</c:formatCode>
                <c:ptCount val="2"/>
                <c:pt idx="0">
                  <c:v>1.1000000000000001</c:v>
                </c:pt>
                <c:pt idx="1">
                  <c:v>1.1000000000000001</c:v>
                </c:pt>
              </c:numCache>
            </c:numRef>
          </c:yVal>
          <c:smooth val="0"/>
        </c:ser>
        <c:ser>
          <c:idx val="3"/>
          <c:order val="3"/>
          <c:tx>
            <c:v>Y2-1</c:v>
          </c:tx>
          <c:spPr>
            <a:ln w="1270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Sheet1!$U$12:$U$13</c:f>
              <c:numCache>
                <c:formatCode>mm:ss</c:formatCode>
                <c:ptCount val="2"/>
                <c:pt idx="0">
                  <c:v>2.3263888888888887E-3</c:v>
                </c:pt>
                <c:pt idx="1">
                  <c:v>2.3495370370370371E-3</c:v>
                </c:pt>
              </c:numCache>
            </c:numRef>
          </c:xVal>
          <c:yVal>
            <c:numRef>
              <c:f>Sheet1!$W$12:$W$13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</c:ser>
        <c:ser>
          <c:idx val="4"/>
          <c:order val="4"/>
          <c:tx>
            <c:v>Y2-2</c:v>
          </c:tx>
          <c:spPr>
            <a:ln w="1270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Sheet1!$U$15:$U$16</c:f>
              <c:numCache>
                <c:formatCode>mm:ss</c:formatCode>
                <c:ptCount val="2"/>
                <c:pt idx="0">
                  <c:v>3.1944444444444442E-3</c:v>
                </c:pt>
                <c:pt idx="1">
                  <c:v>3.2407407407407406E-3</c:v>
                </c:pt>
              </c:numCache>
            </c:numRef>
          </c:xVal>
          <c:yVal>
            <c:numRef>
              <c:f>Sheet1!$W$15:$W$16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</c:ser>
        <c:ser>
          <c:idx val="5"/>
          <c:order val="5"/>
          <c:tx>
            <c:v>R2-1</c:v>
          </c:tx>
          <c:spPr>
            <a:ln w="1270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Sheet1!$U$18:$U$19</c:f>
              <c:numCache>
                <c:formatCode>mm:ss</c:formatCode>
                <c:ptCount val="2"/>
                <c:pt idx="0">
                  <c:v>1.8287037037037037E-3</c:v>
                </c:pt>
                <c:pt idx="1">
                  <c:v>2.0833333333333333E-3</c:v>
                </c:pt>
              </c:numCache>
            </c:numRef>
          </c:xVal>
          <c:yVal>
            <c:numRef>
              <c:f>Sheet1!$W$18:$W$19</c:f>
              <c:numCache>
                <c:formatCode>0</c:formatCode>
                <c:ptCount val="2"/>
                <c:pt idx="0">
                  <c:v>2.9</c:v>
                </c:pt>
                <c:pt idx="1">
                  <c:v>2.9</c:v>
                </c:pt>
              </c:numCache>
            </c:numRef>
          </c:yVal>
          <c:smooth val="0"/>
        </c:ser>
        <c:ser>
          <c:idx val="6"/>
          <c:order val="6"/>
          <c:tx>
            <c:v>R2-2</c:v>
          </c:tx>
          <c:spPr>
            <a:ln w="1270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Sheet1!$U$21:$U$22</c:f>
              <c:numCache>
                <c:formatCode>mm:ss</c:formatCode>
                <c:ptCount val="2"/>
                <c:pt idx="0">
                  <c:v>2.3495370370370371E-3</c:v>
                </c:pt>
                <c:pt idx="1">
                  <c:v>2.5462962962962961E-3</c:v>
                </c:pt>
              </c:numCache>
            </c:numRef>
          </c:xVal>
          <c:yVal>
            <c:numRef>
              <c:f>Sheet1!$W$21:$W$22</c:f>
              <c:numCache>
                <c:formatCode>0</c:formatCode>
                <c:ptCount val="2"/>
                <c:pt idx="0">
                  <c:v>2.9</c:v>
                </c:pt>
                <c:pt idx="1">
                  <c:v>2.9</c:v>
                </c:pt>
              </c:numCache>
            </c:numRef>
          </c:yVal>
          <c:smooth val="0"/>
        </c:ser>
        <c:ser>
          <c:idx val="7"/>
          <c:order val="7"/>
          <c:tx>
            <c:v>R2-3</c:v>
          </c:tx>
          <c:spPr>
            <a:ln w="1270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Sheet1!$U$24:$U$25</c:f>
              <c:numCache>
                <c:formatCode>mm:ss</c:formatCode>
                <c:ptCount val="2"/>
                <c:pt idx="0">
                  <c:v>3.2407407407407406E-3</c:v>
                </c:pt>
                <c:pt idx="1">
                  <c:v>3.37962962962963E-3</c:v>
                </c:pt>
              </c:numCache>
            </c:numRef>
          </c:xVal>
          <c:yVal>
            <c:numRef>
              <c:f>Sheet1!$W$24:$W$25</c:f>
              <c:numCache>
                <c:formatCode>0</c:formatCode>
                <c:ptCount val="2"/>
                <c:pt idx="0">
                  <c:v>2.9</c:v>
                </c:pt>
                <c:pt idx="1">
                  <c:v>2.9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73504"/>
        <c:axId val="192375040"/>
      </c:scatterChart>
      <c:valAx>
        <c:axId val="192373504"/>
        <c:scaling>
          <c:orientation val="minMax"/>
          <c:max val="3.472222200000001E-3"/>
          <c:min val="1.7361110000000005E-3"/>
        </c:scaling>
        <c:delete val="0"/>
        <c:axPos val="b"/>
        <c:numFmt formatCode="mm:ss" sourceLinked="1"/>
        <c:majorTickMark val="out"/>
        <c:minorTickMark val="in"/>
        <c:tickLblPos val="nextTo"/>
        <c:crossAx val="192375040"/>
        <c:crosses val="autoZero"/>
        <c:crossBetween val="midCat"/>
        <c:majorUnit val="3.4722220000000007E-4"/>
        <c:minorUnit val="5.7870370000000012E-5"/>
      </c:valAx>
      <c:valAx>
        <c:axId val="192375040"/>
        <c:scaling>
          <c:orientation val="minMax"/>
          <c:max val="3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2 display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923735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MinG2-1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Sheet1!$Y$4:$Y$6</c:f>
              <c:numCache>
                <c:formatCode>mm:ss</c:formatCode>
                <c:ptCount val="3"/>
                <c:pt idx="0">
                  <c:v>2.0833333333333333E-3</c:v>
                </c:pt>
                <c:pt idx="1">
                  <c:v>2.1412037037037038E-3</c:v>
                </c:pt>
                <c:pt idx="2">
                  <c:v>2.3263888888888887E-3</c:v>
                </c:pt>
              </c:numCache>
            </c:numRef>
          </c:xVal>
          <c:yVal>
            <c:numRef>
              <c:f>Sheet1!$Z$4:$Z$6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MinG2-2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Sheet1!$Y$8:$Y$10</c:f>
              <c:numCache>
                <c:formatCode>mm:ss</c:formatCode>
                <c:ptCount val="3"/>
                <c:pt idx="0">
                  <c:v>2.5462962962962961E-3</c:v>
                </c:pt>
                <c:pt idx="1">
                  <c:v>2.6041666666666665E-3</c:v>
                </c:pt>
                <c:pt idx="2">
                  <c:v>3.1944444444444442E-3</c:v>
                </c:pt>
              </c:numCache>
            </c:numRef>
          </c:xVal>
          <c:yVal>
            <c:numRef>
              <c:f>Sheet1!$Z$8:$Z$10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MinG2-3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Sheet1!$Y$12:$Y$14</c:f>
              <c:numCache>
                <c:formatCode>mm:ss</c:formatCode>
                <c:ptCount val="3"/>
                <c:pt idx="0">
                  <c:v>3.37962962962963E-3</c:v>
                </c:pt>
                <c:pt idx="1">
                  <c:v>3.4375E-3</c:v>
                </c:pt>
                <c:pt idx="2">
                  <c:v>3.472222222222222E-3</c:v>
                </c:pt>
              </c:numCache>
            </c:numRef>
          </c:xVal>
          <c:yVal>
            <c:numRef>
              <c:f>Sheet1!$Z$12:$Z$14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3056"/>
        <c:axId val="203863168"/>
      </c:scatterChart>
      <c:valAx>
        <c:axId val="192413056"/>
        <c:scaling>
          <c:orientation val="minMax"/>
          <c:max val="3.472222200000001E-3"/>
          <c:min val="1.7361110000000005E-3"/>
        </c:scaling>
        <c:delete val="0"/>
        <c:axPos val="b"/>
        <c:numFmt formatCode="mm:ss" sourceLinked="1"/>
        <c:majorTickMark val="out"/>
        <c:minorTickMark val="none"/>
        <c:tickLblPos val="nextTo"/>
        <c:crossAx val="203863168"/>
        <c:crosses val="autoZero"/>
        <c:crossBetween val="midCat"/>
        <c:majorUnit val="3.4722200000000006E-4"/>
        <c:minorUnit val="5.7870370000000012E-5"/>
      </c:valAx>
      <c:valAx>
        <c:axId val="203863168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2 MinG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924130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PT2-1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Sheet1!$Y$17:$Y$22</c:f>
              <c:numCache>
                <c:formatCode>mm:ss</c:formatCode>
                <c:ptCount val="6"/>
                <c:pt idx="0">
                  <c:v>2.0833333333333333E-3</c:v>
                </c:pt>
                <c:pt idx="1">
                  <c:v>2.1412037037037038E-3</c:v>
                </c:pt>
                <c:pt idx="2">
                  <c:v>2.1759259259259258E-3</c:v>
                </c:pt>
                <c:pt idx="3">
                  <c:v>2.1759259259259258E-3</c:v>
                </c:pt>
                <c:pt idx="4">
                  <c:v>2.2337962962962967E-3</c:v>
                </c:pt>
                <c:pt idx="5">
                  <c:v>2.3263888888888887E-3</c:v>
                </c:pt>
              </c:numCache>
            </c:numRef>
          </c:xVal>
          <c:yVal>
            <c:numRef>
              <c:f>Sheet1!$Z$17:$Z$22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PT2-2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Sheet1!$Y$24:$Y$57</c:f>
              <c:numCache>
                <c:formatCode>mm:ss</c:formatCode>
                <c:ptCount val="34"/>
                <c:pt idx="0">
                  <c:v>2.5462962962962961E-3</c:v>
                </c:pt>
                <c:pt idx="1">
                  <c:v>2.6041666666666665E-3</c:v>
                </c:pt>
                <c:pt idx="2">
                  <c:v>2.615740740740741E-3</c:v>
                </c:pt>
                <c:pt idx="3">
                  <c:v>2.615740740740741E-3</c:v>
                </c:pt>
                <c:pt idx="4">
                  <c:v>2.6504629629629625E-3</c:v>
                </c:pt>
                <c:pt idx="5">
                  <c:v>2.6504629629629625E-3</c:v>
                </c:pt>
                <c:pt idx="6">
                  <c:v>2.685185185185185E-3</c:v>
                </c:pt>
                <c:pt idx="7">
                  <c:v>2.685185185185185E-3</c:v>
                </c:pt>
                <c:pt idx="8">
                  <c:v>2.7314814814814819E-3</c:v>
                </c:pt>
                <c:pt idx="9">
                  <c:v>2.7314814814814819E-3</c:v>
                </c:pt>
                <c:pt idx="10">
                  <c:v>2.7777777777777779E-3</c:v>
                </c:pt>
                <c:pt idx="11">
                  <c:v>2.7777777777777779E-3</c:v>
                </c:pt>
                <c:pt idx="12">
                  <c:v>2.8009259259259259E-3</c:v>
                </c:pt>
                <c:pt idx="13">
                  <c:v>2.8009259259259259E-3</c:v>
                </c:pt>
                <c:pt idx="14">
                  <c:v>2.8356481481481479E-3</c:v>
                </c:pt>
                <c:pt idx="15">
                  <c:v>2.8356481481481479E-3</c:v>
                </c:pt>
                <c:pt idx="16">
                  <c:v>2.8703703703703708E-3</c:v>
                </c:pt>
                <c:pt idx="17">
                  <c:v>2.8703703703703708E-3</c:v>
                </c:pt>
                <c:pt idx="18">
                  <c:v>2.9282407407407412E-3</c:v>
                </c:pt>
                <c:pt idx="19">
                  <c:v>2.9282407407407412E-3</c:v>
                </c:pt>
                <c:pt idx="20">
                  <c:v>2.9629629629629628E-3</c:v>
                </c:pt>
                <c:pt idx="21">
                  <c:v>2.9629629629629628E-3</c:v>
                </c:pt>
                <c:pt idx="22">
                  <c:v>3.0092592592592588E-3</c:v>
                </c:pt>
                <c:pt idx="23">
                  <c:v>3.0092592592592588E-3</c:v>
                </c:pt>
                <c:pt idx="24">
                  <c:v>3.0439814814814821E-3</c:v>
                </c:pt>
                <c:pt idx="25">
                  <c:v>3.0439814814814821E-3</c:v>
                </c:pt>
                <c:pt idx="26">
                  <c:v>3.0902777777777782E-3</c:v>
                </c:pt>
                <c:pt idx="27">
                  <c:v>3.0902777777777782E-3</c:v>
                </c:pt>
                <c:pt idx="28">
                  <c:v>3.1134259259259257E-3</c:v>
                </c:pt>
                <c:pt idx="29">
                  <c:v>3.1134259259259257E-3</c:v>
                </c:pt>
                <c:pt idx="30">
                  <c:v>3.1481481481481482E-3</c:v>
                </c:pt>
                <c:pt idx="31">
                  <c:v>3.1481481481481482E-3</c:v>
                </c:pt>
                <c:pt idx="32">
                  <c:v>3.1828703703703702E-3</c:v>
                </c:pt>
                <c:pt idx="33">
                  <c:v>3.1828703703703702E-3</c:v>
                </c:pt>
              </c:numCache>
            </c:numRef>
          </c:xVal>
          <c:yVal>
            <c:numRef>
              <c:f>Sheet1!$Z$24:$Z$57</c:f>
              <c:numCache>
                <c:formatCode>General</c:formatCode>
                <c:ptCount val="3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  <c:pt idx="20">
                  <c:v>2</c:v>
                </c:pt>
                <c:pt idx="21">
                  <c:v>5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5</c:v>
                </c:pt>
                <c:pt idx="26">
                  <c:v>1</c:v>
                </c:pt>
                <c:pt idx="27">
                  <c:v>5</c:v>
                </c:pt>
                <c:pt idx="28">
                  <c:v>3</c:v>
                </c:pt>
                <c:pt idx="29">
                  <c:v>5</c:v>
                </c:pt>
                <c:pt idx="30">
                  <c:v>2</c:v>
                </c:pt>
                <c:pt idx="31">
                  <c:v>5</c:v>
                </c:pt>
                <c:pt idx="32">
                  <c:v>2</c:v>
                </c:pt>
                <c:pt idx="33">
                  <c:v>5</c:v>
                </c:pt>
              </c:numCache>
            </c:numRef>
          </c:yVal>
          <c:smooth val="0"/>
        </c:ser>
        <c:ser>
          <c:idx val="2"/>
          <c:order val="2"/>
          <c:tx>
            <c:v>PT2-3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Sheet1!$Y$59:$Y$60</c:f>
              <c:numCache>
                <c:formatCode>mm:ss</c:formatCode>
                <c:ptCount val="2"/>
                <c:pt idx="0">
                  <c:v>3.4375E-3</c:v>
                </c:pt>
                <c:pt idx="1">
                  <c:v>3.472222222222222E-3</c:v>
                </c:pt>
              </c:numCache>
            </c:numRef>
          </c:xVal>
          <c:yVal>
            <c:numRef>
              <c:f>Sheet1!$Z$59:$Z$60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77376"/>
        <c:axId val="193266432"/>
      </c:scatterChart>
      <c:valAx>
        <c:axId val="203877376"/>
        <c:scaling>
          <c:orientation val="minMax"/>
          <c:max val="3.4722220000000009E-3"/>
          <c:min val="1.7361110000000005E-3"/>
        </c:scaling>
        <c:delete val="0"/>
        <c:axPos val="b"/>
        <c:numFmt formatCode="mm:ss" sourceLinked="1"/>
        <c:majorTickMark val="out"/>
        <c:minorTickMark val="in"/>
        <c:tickLblPos val="nextTo"/>
        <c:crossAx val="193266432"/>
        <c:crosses val="autoZero"/>
        <c:crossBetween val="midCat"/>
        <c:majorUnit val="3.4722200000000006E-4"/>
        <c:minorUnit val="5.7870370000000012E-5"/>
      </c:valAx>
      <c:valAx>
        <c:axId val="19326643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2 PT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038773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Max2-1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Sheet1!$Y$63:$Y$64</c:f>
              <c:numCache>
                <c:formatCode>mm:ss</c:formatCode>
                <c:ptCount val="2"/>
                <c:pt idx="0">
                  <c:v>2.7546296296296294E-3</c:v>
                </c:pt>
                <c:pt idx="1">
                  <c:v>3.1597222222222222E-3</c:v>
                </c:pt>
              </c:numCache>
            </c:numRef>
          </c:xVal>
          <c:yVal>
            <c:numRef>
              <c:f>Sheet1!$Z$63:$Z$64</c:f>
              <c:numCache>
                <c:formatCode>General</c:formatCode>
                <c:ptCount val="2"/>
                <c:pt idx="0">
                  <c:v>35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75808"/>
        <c:axId val="198281088"/>
      </c:scatterChart>
      <c:valAx>
        <c:axId val="197575808"/>
        <c:scaling>
          <c:orientation val="minMax"/>
          <c:max val="3.4722220000000009E-3"/>
          <c:min val="1.7361110000000005E-3"/>
        </c:scaling>
        <c:delete val="0"/>
        <c:axPos val="b"/>
        <c:numFmt formatCode="mm:ss" sourceLinked="1"/>
        <c:majorTickMark val="out"/>
        <c:minorTickMark val="in"/>
        <c:tickLblPos val="nextTo"/>
        <c:crossAx val="198281088"/>
        <c:crosses val="autoZero"/>
        <c:crossBetween val="midCat"/>
        <c:majorUnit val="3.4722200000000006E-4"/>
        <c:minorUnit val="5.7870370000000012E-5"/>
      </c:valAx>
      <c:valAx>
        <c:axId val="198281088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Phase 2 MaxG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97575808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4762</xdr:rowOff>
    </xdr:from>
    <xdr:to>
      <xdr:col>16</xdr:col>
      <xdr:colOff>9525</xdr:colOff>
      <xdr:row>7</xdr:row>
      <xdr:rowOff>190500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21431</xdr:colOff>
      <xdr:row>29</xdr:row>
      <xdr:rowOff>111919</xdr:rowOff>
    </xdr:from>
    <xdr:to>
      <xdr:col>16</xdr:col>
      <xdr:colOff>4762</xdr:colOff>
      <xdr:row>35</xdr:row>
      <xdr:rowOff>88107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604837</xdr:colOff>
      <xdr:row>8</xdr:row>
      <xdr:rowOff>64294</xdr:rowOff>
    </xdr:from>
    <xdr:to>
      <xdr:col>15</xdr:col>
      <xdr:colOff>604837</xdr:colOff>
      <xdr:row>15</xdr:row>
      <xdr:rowOff>38101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16667</xdr:colOff>
      <xdr:row>15</xdr:row>
      <xdr:rowOff>83342</xdr:rowOff>
    </xdr:from>
    <xdr:to>
      <xdr:col>15</xdr:col>
      <xdr:colOff>604836</xdr:colOff>
      <xdr:row>22</xdr:row>
      <xdr:rowOff>30956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22</xdr:row>
      <xdr:rowOff>71438</xdr:rowOff>
    </xdr:from>
    <xdr:to>
      <xdr:col>16</xdr:col>
      <xdr:colOff>4762</xdr:colOff>
      <xdr:row>29</xdr:row>
      <xdr:rowOff>19052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zoomScale="80" zoomScaleNormal="80" workbookViewId="0">
      <selection activeCell="T34" sqref="T34"/>
    </sheetView>
  </sheetViews>
  <sheetFormatPr defaultRowHeight="15" x14ac:dyDescent="0.25"/>
  <cols>
    <col min="2" max="2" width="2.140625" customWidth="1"/>
    <col min="3" max="5" width="2.140625" bestFit="1" customWidth="1"/>
    <col min="10" max="10" width="11.5703125" bestFit="1" customWidth="1"/>
    <col min="18" max="18" width="13.42578125" bestFit="1" customWidth="1"/>
    <col min="21" max="21" width="7.85546875" customWidth="1"/>
    <col min="22" max="22" width="4.42578125" customWidth="1"/>
    <col min="23" max="23" width="4.5703125" customWidth="1"/>
    <col min="25" max="25" width="9.140625" customWidth="1"/>
  </cols>
  <sheetData>
    <row r="1" spans="1:26" x14ac:dyDescent="0.25">
      <c r="B1" s="11" t="s">
        <v>1</v>
      </c>
      <c r="C1" s="11"/>
      <c r="D1" s="11"/>
      <c r="E1" s="11"/>
    </row>
    <row r="2" spans="1:26" x14ac:dyDescent="0.25">
      <c r="A2" s="5" t="s">
        <v>0</v>
      </c>
      <c r="B2" s="1">
        <v>2</v>
      </c>
      <c r="C2" s="1">
        <v>4</v>
      </c>
      <c r="D2" s="1">
        <v>6</v>
      </c>
      <c r="E2" s="1">
        <v>8</v>
      </c>
      <c r="U2" s="11" t="s">
        <v>5</v>
      </c>
      <c r="V2" s="11"/>
      <c r="W2" s="11"/>
      <c r="Y2" s="1" t="s">
        <v>6</v>
      </c>
    </row>
    <row r="3" spans="1:26" ht="15.75" x14ac:dyDescent="0.25">
      <c r="A3" s="7">
        <v>1.8287037037037037E-3</v>
      </c>
      <c r="B3" s="4"/>
      <c r="C3" s="4"/>
      <c r="D3" s="4"/>
      <c r="E3" s="4"/>
      <c r="R3" s="8">
        <f>TIME(0,2,30)</f>
        <v>1.736111111111111E-3</v>
      </c>
      <c r="S3" s="2">
        <v>0.10416666666666667</v>
      </c>
      <c r="U3" s="7">
        <f>TIME(0,3,0)</f>
        <v>2.0833333333333333E-3</v>
      </c>
      <c r="V3" t="s">
        <v>2</v>
      </c>
      <c r="W3" s="10">
        <v>1.1000000000000001</v>
      </c>
      <c r="Y3" s="1" t="s">
        <v>7</v>
      </c>
    </row>
    <row r="4" spans="1:26" ht="15.75" x14ac:dyDescent="0.25">
      <c r="A4" s="7">
        <v>2.0254629629629629E-3</v>
      </c>
      <c r="B4" s="4">
        <v>2</v>
      </c>
      <c r="C4" s="4"/>
      <c r="D4" s="4"/>
      <c r="E4" s="4"/>
      <c r="R4" s="8">
        <f>TIME(0,5,0)</f>
        <v>3.472222222222222E-3</v>
      </c>
      <c r="S4" s="2">
        <v>0.20833333333333334</v>
      </c>
      <c r="U4" s="7">
        <f>TIME(0,3,21)</f>
        <v>2.3263888888888887E-3</v>
      </c>
      <c r="V4" t="s">
        <v>2</v>
      </c>
      <c r="W4" s="10">
        <v>1.1000000000000001</v>
      </c>
      <c r="Y4" s="7">
        <f>TIME(0,3,0)</f>
        <v>2.0833333333333333E-3</v>
      </c>
      <c r="Z4">
        <v>5</v>
      </c>
    </row>
    <row r="5" spans="1:26" ht="15.75" x14ac:dyDescent="0.25">
      <c r="A5" s="7">
        <v>2.0717592592592593E-3</v>
      </c>
      <c r="B5" s="4"/>
      <c r="C5" s="4"/>
      <c r="D5" s="4">
        <v>6</v>
      </c>
      <c r="E5" s="4"/>
      <c r="U5" s="7"/>
      <c r="V5" s="7"/>
      <c r="W5" s="10"/>
      <c r="Y5" s="7">
        <f>TIME(0,3,5)</f>
        <v>2.1412037037037038E-3</v>
      </c>
      <c r="Z5">
        <v>0</v>
      </c>
    </row>
    <row r="6" spans="1:26" ht="15.75" x14ac:dyDescent="0.25">
      <c r="A6" s="7">
        <v>2.0833333333333333E-3</v>
      </c>
      <c r="B6" s="4"/>
      <c r="C6" s="4"/>
      <c r="D6" s="4"/>
      <c r="E6" s="4"/>
      <c r="R6">
        <f>15/86400</f>
        <v>1.7361111111111112E-4</v>
      </c>
      <c r="U6" s="7">
        <f>TIME(0,3,40)</f>
        <v>2.5462962962962961E-3</v>
      </c>
      <c r="V6" t="s">
        <v>2</v>
      </c>
      <c r="W6" s="10">
        <v>1.1000000000000001</v>
      </c>
      <c r="Y6" s="7">
        <f>TIME(0,3,21)</f>
        <v>2.3263888888888887E-3</v>
      </c>
      <c r="Z6">
        <v>0</v>
      </c>
    </row>
    <row r="7" spans="1:26" ht="15.75" x14ac:dyDescent="0.25">
      <c r="A7" s="7">
        <v>2.1412037037037038E-3</v>
      </c>
      <c r="B7" s="4"/>
      <c r="C7" s="4"/>
      <c r="D7" s="4"/>
      <c r="E7" s="4"/>
      <c r="R7">
        <f>2*R6</f>
        <v>3.4722222222222224E-4</v>
      </c>
      <c r="S7" s="2">
        <v>1.0416666666666666E-2</v>
      </c>
      <c r="U7" s="7">
        <f>TIME(0,4,36)</f>
        <v>3.1944444444444442E-3</v>
      </c>
      <c r="V7" t="s">
        <v>2</v>
      </c>
      <c r="W7" s="10">
        <v>1.1000000000000001</v>
      </c>
    </row>
    <row r="8" spans="1:26" ht="15.75" x14ac:dyDescent="0.25">
      <c r="A8" s="7">
        <v>2.1759259259259258E-3</v>
      </c>
      <c r="B8" s="4">
        <v>2</v>
      </c>
      <c r="C8" s="4"/>
      <c r="D8" s="4"/>
      <c r="E8" s="4"/>
      <c r="R8" s="9">
        <f>5/86400</f>
        <v>5.7870370370370373E-5</v>
      </c>
      <c r="S8" s="2">
        <v>3.472222222222222E-3</v>
      </c>
      <c r="U8" s="7"/>
      <c r="V8" s="7"/>
      <c r="W8" s="10"/>
      <c r="Y8" s="7">
        <f>TIME(0,3,40)</f>
        <v>2.5462962962962961E-3</v>
      </c>
      <c r="Z8">
        <v>5</v>
      </c>
    </row>
    <row r="9" spans="1:26" ht="15.75" x14ac:dyDescent="0.25">
      <c r="A9" s="7">
        <v>2.2453703703703702E-3</v>
      </c>
      <c r="B9" s="4"/>
      <c r="C9" s="4"/>
      <c r="D9" s="4"/>
      <c r="E9" s="4"/>
      <c r="U9" s="7">
        <f>TIME(0,4,52)</f>
        <v>3.37962962962963E-3</v>
      </c>
      <c r="V9" t="s">
        <v>2</v>
      </c>
      <c r="W9" s="10">
        <v>1.1000000000000001</v>
      </c>
      <c r="Y9" s="7">
        <f>TIME(0,3,45)</f>
        <v>2.6041666666666665E-3</v>
      </c>
      <c r="Z9">
        <v>0</v>
      </c>
    </row>
    <row r="10" spans="1:26" ht="15.75" x14ac:dyDescent="0.25">
      <c r="A10" s="7">
        <v>2.3263888888888887E-3</v>
      </c>
      <c r="B10" s="4"/>
      <c r="C10" s="4">
        <v>4</v>
      </c>
      <c r="D10" s="4"/>
      <c r="E10" s="4"/>
      <c r="U10" s="7">
        <f>TIME(0,5,0)</f>
        <v>3.472222222222222E-3</v>
      </c>
      <c r="V10" t="s">
        <v>2</v>
      </c>
      <c r="W10" s="10">
        <v>1.1000000000000001</v>
      </c>
      <c r="Y10" s="7">
        <f>U7</f>
        <v>3.1944444444444442E-3</v>
      </c>
      <c r="Z10">
        <v>0</v>
      </c>
    </row>
    <row r="11" spans="1:26" ht="15.75" x14ac:dyDescent="0.25">
      <c r="A11" s="7">
        <v>2.3495370370370371E-3</v>
      </c>
      <c r="B11" s="4"/>
      <c r="C11" s="4"/>
      <c r="D11" s="4"/>
      <c r="E11" s="4">
        <v>8</v>
      </c>
      <c r="J11" s="6"/>
      <c r="K11" s="3"/>
      <c r="M11" t="str">
        <f>LEFT(K11,1)</f>
        <v/>
      </c>
      <c r="U11" s="7"/>
      <c r="V11" s="7"/>
      <c r="W11" s="10"/>
      <c r="Y11" s="7"/>
    </row>
    <row r="12" spans="1:26" ht="15.75" x14ac:dyDescent="0.25">
      <c r="A12" s="7">
        <v>2.3842592592592591E-3</v>
      </c>
      <c r="B12" s="4"/>
      <c r="C12" s="4"/>
      <c r="D12" s="4"/>
      <c r="E12" s="4"/>
      <c r="K12" s="3"/>
      <c r="U12" s="7">
        <f>TIME(0,3,21)</f>
        <v>2.3263888888888887E-3</v>
      </c>
      <c r="V12" s="7" t="s">
        <v>3</v>
      </c>
      <c r="W12" s="10">
        <v>2</v>
      </c>
      <c r="Y12" s="7">
        <f>TIME(0,4,52)</f>
        <v>3.37962962962963E-3</v>
      </c>
      <c r="Z12">
        <v>5</v>
      </c>
    </row>
    <row r="13" spans="1:26" ht="15.75" x14ac:dyDescent="0.25">
      <c r="A13" s="7">
        <v>2.4421296296296296E-3</v>
      </c>
      <c r="B13" s="4"/>
      <c r="C13" s="4"/>
      <c r="D13" s="4"/>
      <c r="E13" s="4"/>
      <c r="K13" s="3"/>
      <c r="U13" s="7">
        <f>TIME(0,3,23)</f>
        <v>2.3495370370370371E-3</v>
      </c>
      <c r="V13" s="7" t="s">
        <v>3</v>
      </c>
      <c r="W13" s="10">
        <v>2</v>
      </c>
      <c r="Y13" s="7">
        <f>TIME(0,4,57)</f>
        <v>3.4375E-3</v>
      </c>
      <c r="Z13">
        <v>0</v>
      </c>
    </row>
    <row r="14" spans="1:26" ht="15.75" x14ac:dyDescent="0.25">
      <c r="A14" s="7">
        <v>2.5115740740740741E-3</v>
      </c>
      <c r="B14" s="4">
        <v>2</v>
      </c>
      <c r="C14" s="4"/>
      <c r="D14" s="4"/>
      <c r="E14" s="4"/>
      <c r="K14" s="3"/>
      <c r="W14" s="10"/>
      <c r="Y14" s="7">
        <f>TIME(0,5,0)</f>
        <v>3.472222222222222E-3</v>
      </c>
      <c r="Z14">
        <v>0</v>
      </c>
    </row>
    <row r="15" spans="1:26" ht="15.75" x14ac:dyDescent="0.25">
      <c r="A15" s="7">
        <v>2.5462962962962961E-3</v>
      </c>
      <c r="B15" s="4"/>
      <c r="C15" s="4"/>
      <c r="D15" s="4"/>
      <c r="E15" s="4"/>
      <c r="K15" s="3"/>
      <c r="U15" s="7">
        <f>TIME(0,4,36)</f>
        <v>3.1944444444444442E-3</v>
      </c>
      <c r="V15" t="s">
        <v>3</v>
      </c>
      <c r="W15" s="10">
        <v>2</v>
      </c>
    </row>
    <row r="16" spans="1:26" ht="15.75" x14ac:dyDescent="0.25">
      <c r="A16" s="7">
        <v>2.5694444444444445E-3</v>
      </c>
      <c r="B16" s="4"/>
      <c r="C16" s="4"/>
      <c r="D16" s="4"/>
      <c r="E16" s="4"/>
      <c r="K16" s="3"/>
      <c r="U16" s="7">
        <f>TIME(0,4,40)</f>
        <v>3.2407407407407406E-3</v>
      </c>
      <c r="V16" s="7" t="s">
        <v>3</v>
      </c>
      <c r="W16" s="10">
        <v>2</v>
      </c>
      <c r="Y16" s="1" t="s">
        <v>8</v>
      </c>
    </row>
    <row r="17" spans="1:26" ht="15.75" x14ac:dyDescent="0.25">
      <c r="A17" s="7">
        <v>2.615740740740741E-3</v>
      </c>
      <c r="B17" s="4">
        <v>2</v>
      </c>
      <c r="C17" s="4"/>
      <c r="D17" s="4"/>
      <c r="E17" s="4"/>
      <c r="K17" s="3"/>
      <c r="W17" s="10"/>
      <c r="Y17" s="7">
        <f>TIME(0,3,0)</f>
        <v>2.0833333333333333E-3</v>
      </c>
      <c r="Z17">
        <v>5</v>
      </c>
    </row>
    <row r="18" spans="1:26" ht="15.75" x14ac:dyDescent="0.25">
      <c r="A18" s="7">
        <v>2.6504629629629625E-3</v>
      </c>
      <c r="B18" s="4">
        <v>2</v>
      </c>
      <c r="C18" s="4"/>
      <c r="D18" s="4"/>
      <c r="E18" s="4"/>
      <c r="K18" s="3"/>
      <c r="U18" s="7">
        <f>TIME(0,2,38)</f>
        <v>1.8287037037037037E-3</v>
      </c>
      <c r="V18" t="s">
        <v>4</v>
      </c>
      <c r="W18" s="10">
        <v>2.9</v>
      </c>
      <c r="Y18" s="7">
        <f>TIME(0,3,5)</f>
        <v>2.1412037037037038E-3</v>
      </c>
      <c r="Z18">
        <v>0</v>
      </c>
    </row>
    <row r="19" spans="1:26" ht="15.75" x14ac:dyDescent="0.25">
      <c r="A19" s="7">
        <v>2.685185185185185E-3</v>
      </c>
      <c r="B19" s="4">
        <v>2</v>
      </c>
      <c r="C19" s="4"/>
      <c r="D19" s="4"/>
      <c r="E19" s="4"/>
      <c r="K19" s="3"/>
      <c r="U19" s="7">
        <f>TIME(0,3,0)</f>
        <v>2.0833333333333333E-3</v>
      </c>
      <c r="V19" t="s">
        <v>4</v>
      </c>
      <c r="W19" s="10">
        <v>2.9</v>
      </c>
      <c r="Y19" s="7">
        <f>TIME(0,3,8)</f>
        <v>2.1759259259259258E-3</v>
      </c>
      <c r="Z19">
        <v>0</v>
      </c>
    </row>
    <row r="20" spans="1:26" ht="15.75" x14ac:dyDescent="0.25">
      <c r="A20" s="7">
        <v>2.7314814814814819E-3</v>
      </c>
      <c r="B20" s="4">
        <v>2</v>
      </c>
      <c r="C20" s="4"/>
      <c r="D20" s="4"/>
      <c r="E20" s="4"/>
      <c r="K20" s="3"/>
      <c r="U20" s="7"/>
      <c r="W20" s="10"/>
      <c r="Y20" s="7">
        <f>TIME(0,3,8)</f>
        <v>2.1759259259259258E-3</v>
      </c>
      <c r="Z20">
        <v>5</v>
      </c>
    </row>
    <row r="21" spans="1:26" ht="15.75" x14ac:dyDescent="0.25">
      <c r="A21" s="7">
        <v>2.7546296296296294E-3</v>
      </c>
      <c r="B21" s="4"/>
      <c r="C21" s="4">
        <v>4</v>
      </c>
      <c r="D21" s="4"/>
      <c r="E21" s="4"/>
      <c r="K21" s="3"/>
      <c r="U21" s="7">
        <f>TIME(0,3,23)</f>
        <v>2.3495370370370371E-3</v>
      </c>
      <c r="V21" t="s">
        <v>4</v>
      </c>
      <c r="W21" s="10">
        <v>2.9</v>
      </c>
      <c r="Y21" s="7">
        <f>TIME(0,3,13)</f>
        <v>2.2337962962962967E-3</v>
      </c>
      <c r="Z21">
        <v>0</v>
      </c>
    </row>
    <row r="22" spans="1:26" ht="15.75" x14ac:dyDescent="0.25">
      <c r="A22" s="7">
        <v>2.7777777777777779E-3</v>
      </c>
      <c r="B22" s="4">
        <v>2</v>
      </c>
      <c r="C22" s="4"/>
      <c r="D22" s="4">
        <v>6</v>
      </c>
      <c r="E22" s="4"/>
      <c r="K22" s="3"/>
      <c r="U22" s="7">
        <f>TIME(0,3,40)</f>
        <v>2.5462962962962961E-3</v>
      </c>
      <c r="V22" t="s">
        <v>4</v>
      </c>
      <c r="W22" s="10">
        <v>2.9</v>
      </c>
      <c r="Y22" s="7">
        <f>TIME(0,3,21)</f>
        <v>2.3263888888888887E-3</v>
      </c>
      <c r="Z22">
        <v>0</v>
      </c>
    </row>
    <row r="23" spans="1:26" ht="15.75" x14ac:dyDescent="0.25">
      <c r="A23" s="7">
        <v>2.8009259259259259E-3</v>
      </c>
      <c r="B23" s="4">
        <v>2</v>
      </c>
      <c r="C23" s="4"/>
      <c r="D23" s="4"/>
      <c r="E23" s="4"/>
      <c r="K23" s="3"/>
      <c r="U23" s="7"/>
      <c r="W23" s="10"/>
      <c r="Y23" s="7"/>
    </row>
    <row r="24" spans="1:26" ht="15.75" x14ac:dyDescent="0.25">
      <c r="A24" s="7">
        <v>2.8356481481481479E-3</v>
      </c>
      <c r="B24" s="4">
        <v>2</v>
      </c>
      <c r="C24" s="4"/>
      <c r="D24" s="4"/>
      <c r="E24" s="4"/>
      <c r="K24" s="3"/>
      <c r="U24" s="7">
        <f>TIME(0,4,40)</f>
        <v>3.2407407407407406E-3</v>
      </c>
      <c r="V24" t="s">
        <v>4</v>
      </c>
      <c r="W24" s="10">
        <v>2.9</v>
      </c>
      <c r="Y24" s="7">
        <f>TIME(0,3,40)</f>
        <v>2.5462962962962961E-3</v>
      </c>
      <c r="Z24">
        <v>5</v>
      </c>
    </row>
    <row r="25" spans="1:26" ht="15.75" x14ac:dyDescent="0.25">
      <c r="A25" s="7">
        <v>2.8703703703703708E-3</v>
      </c>
      <c r="B25" s="4">
        <v>2</v>
      </c>
      <c r="C25" s="4"/>
      <c r="D25" s="4"/>
      <c r="E25" s="4"/>
      <c r="K25" s="3"/>
      <c r="U25" s="7">
        <f>TIME(0,4,52)</f>
        <v>3.37962962962963E-3</v>
      </c>
      <c r="V25" t="s">
        <v>4</v>
      </c>
      <c r="W25" s="10">
        <v>2.9</v>
      </c>
      <c r="Y25" s="7">
        <f>TIME(0,3,45)</f>
        <v>2.6041666666666665E-3</v>
      </c>
      <c r="Z25">
        <v>0</v>
      </c>
    </row>
    <row r="26" spans="1:26" ht="15.75" x14ac:dyDescent="0.25">
      <c r="A26" s="7">
        <v>2.9282407407407412E-3</v>
      </c>
      <c r="B26" s="4">
        <v>2</v>
      </c>
      <c r="C26" s="4"/>
      <c r="D26" s="4"/>
      <c r="E26" s="4"/>
      <c r="K26" s="3"/>
      <c r="W26" s="10"/>
      <c r="Y26" s="7">
        <f>TIME(0,3,46)</f>
        <v>2.615740740740741E-3</v>
      </c>
      <c r="Z26">
        <v>0</v>
      </c>
    </row>
    <row r="27" spans="1:26" ht="15.75" x14ac:dyDescent="0.25">
      <c r="A27" s="7">
        <v>2.9629629629629628E-3</v>
      </c>
      <c r="B27" s="4">
        <v>2</v>
      </c>
      <c r="C27" s="4"/>
      <c r="D27" s="4"/>
      <c r="E27" s="4"/>
      <c r="K27" s="3"/>
      <c r="Y27" s="7">
        <f>TIME(0,3,46)</f>
        <v>2.615740740740741E-3</v>
      </c>
      <c r="Z27">
        <v>5</v>
      </c>
    </row>
    <row r="28" spans="1:26" ht="15.75" x14ac:dyDescent="0.25">
      <c r="A28" s="7">
        <v>3.0092592592592588E-3</v>
      </c>
      <c r="B28" s="4">
        <v>2</v>
      </c>
      <c r="C28" s="4"/>
      <c r="D28" s="4"/>
      <c r="E28" s="4"/>
      <c r="K28" s="3"/>
      <c r="Y28" s="7">
        <f>TIME(0,3,49)</f>
        <v>2.6504629629629625E-3</v>
      </c>
      <c r="Z28">
        <v>2</v>
      </c>
    </row>
    <row r="29" spans="1:26" ht="15.75" x14ac:dyDescent="0.25">
      <c r="A29" s="7">
        <v>3.0439814814814821E-3</v>
      </c>
      <c r="B29" s="4">
        <v>2</v>
      </c>
      <c r="C29" s="4"/>
      <c r="D29" s="4"/>
      <c r="E29" s="4"/>
      <c r="K29" s="3"/>
      <c r="Y29" s="7">
        <f>TIME(0,3,49)</f>
        <v>2.6504629629629625E-3</v>
      </c>
      <c r="Z29">
        <v>5</v>
      </c>
    </row>
    <row r="30" spans="1:26" ht="15.75" x14ac:dyDescent="0.25">
      <c r="A30" s="7">
        <v>3.0902777777777782E-3</v>
      </c>
      <c r="B30" s="4">
        <v>2</v>
      </c>
      <c r="C30" s="4"/>
      <c r="D30" s="4"/>
      <c r="E30" s="4"/>
      <c r="K30" s="3"/>
      <c r="Y30" s="7">
        <f>TIME(0,3,52)</f>
        <v>2.685185185185185E-3</v>
      </c>
      <c r="Z30">
        <v>2</v>
      </c>
    </row>
    <row r="31" spans="1:26" ht="15.75" x14ac:dyDescent="0.25">
      <c r="A31" s="7">
        <v>3.1134259259259257E-3</v>
      </c>
      <c r="B31" s="4">
        <v>2</v>
      </c>
      <c r="C31" s="4"/>
      <c r="D31" s="4"/>
      <c r="E31" s="4"/>
      <c r="K31" s="3"/>
      <c r="Y31" s="7">
        <f>TIME(0,3,52)</f>
        <v>2.685185185185185E-3</v>
      </c>
      <c r="Z31">
        <v>5</v>
      </c>
    </row>
    <row r="32" spans="1:26" ht="15.75" x14ac:dyDescent="0.25">
      <c r="A32" s="7">
        <v>3.1481481481481482E-3</v>
      </c>
      <c r="B32" s="4">
        <v>2</v>
      </c>
      <c r="C32" s="4"/>
      <c r="D32" s="4"/>
      <c r="E32" s="4"/>
      <c r="K32" s="3"/>
      <c r="Y32" s="7">
        <f>TIME(0,3,56)</f>
        <v>2.7314814814814819E-3</v>
      </c>
      <c r="Z32">
        <v>1</v>
      </c>
    </row>
    <row r="33" spans="1:26" ht="15.75" x14ac:dyDescent="0.25">
      <c r="A33" s="7">
        <v>3.1828703703703702E-3</v>
      </c>
      <c r="B33" s="4">
        <v>2</v>
      </c>
      <c r="C33" s="4"/>
      <c r="D33" s="4"/>
      <c r="E33" s="4"/>
      <c r="K33" s="3"/>
      <c r="Y33" s="7">
        <f>TIME(0,3,56)</f>
        <v>2.7314814814814819E-3</v>
      </c>
      <c r="Z33">
        <v>5</v>
      </c>
    </row>
    <row r="34" spans="1:26" ht="15.75" x14ac:dyDescent="0.25">
      <c r="A34" s="7">
        <v>3.1944444444444442E-3</v>
      </c>
      <c r="B34" s="4"/>
      <c r="C34" s="4"/>
      <c r="D34" s="4"/>
      <c r="E34" s="4"/>
      <c r="K34" s="3"/>
      <c r="Y34" s="7">
        <f>TIME(0,4,0)</f>
        <v>2.7777777777777779E-3</v>
      </c>
      <c r="Z34">
        <v>1</v>
      </c>
    </row>
    <row r="35" spans="1:26" ht="15.75" x14ac:dyDescent="0.25">
      <c r="A35" s="7">
        <v>3.2407407407407406E-3</v>
      </c>
      <c r="B35" s="4"/>
      <c r="C35" s="4"/>
      <c r="D35" s="4"/>
      <c r="E35" s="4"/>
      <c r="K35" s="3"/>
      <c r="Y35" s="7">
        <f>TIME(0,4,0)</f>
        <v>2.7777777777777779E-3</v>
      </c>
      <c r="Z35">
        <v>5</v>
      </c>
    </row>
    <row r="36" spans="1:26" ht="15.75" x14ac:dyDescent="0.25">
      <c r="A36" s="7">
        <v>3.3101851851851851E-3</v>
      </c>
      <c r="B36" s="4"/>
      <c r="C36" s="4"/>
      <c r="D36" s="4"/>
      <c r="E36" s="4"/>
      <c r="K36" s="3"/>
      <c r="Y36" s="7">
        <f>TIME(0,4,2)</f>
        <v>2.8009259259259259E-3</v>
      </c>
      <c r="Z36">
        <v>3</v>
      </c>
    </row>
    <row r="37" spans="1:26" ht="15.75" x14ac:dyDescent="0.25">
      <c r="A37" s="7">
        <v>3.37962962962963E-3</v>
      </c>
      <c r="B37" s="4"/>
      <c r="C37" s="4"/>
      <c r="D37" s="4"/>
      <c r="E37" s="4"/>
      <c r="K37" s="3"/>
      <c r="Y37" s="7">
        <f>TIME(0,4,2)</f>
        <v>2.8009259259259259E-3</v>
      </c>
      <c r="Z37">
        <v>5</v>
      </c>
    </row>
    <row r="38" spans="1:26" ht="15.75" x14ac:dyDescent="0.25">
      <c r="A38" s="7">
        <v>3.4375E-3</v>
      </c>
      <c r="B38" s="4"/>
      <c r="C38" s="4"/>
      <c r="D38" s="4"/>
      <c r="E38" s="4"/>
      <c r="K38" s="3"/>
      <c r="Y38" s="7">
        <f>TIME(0,4,5)</f>
        <v>2.8356481481481479E-3</v>
      </c>
      <c r="Z38">
        <v>2</v>
      </c>
    </row>
    <row r="39" spans="1:26" ht="15.75" x14ac:dyDescent="0.25">
      <c r="K39" s="3"/>
      <c r="Y39" s="7">
        <f>TIME(0,4,5)</f>
        <v>2.8356481481481479E-3</v>
      </c>
      <c r="Z39">
        <v>5</v>
      </c>
    </row>
    <row r="40" spans="1:26" ht="15.75" x14ac:dyDescent="0.25">
      <c r="K40" s="3"/>
      <c r="Y40" s="7">
        <f>TIME(0,4,8)</f>
        <v>2.8703703703703708E-3</v>
      </c>
      <c r="Z40">
        <v>2</v>
      </c>
    </row>
    <row r="41" spans="1:26" ht="15.75" x14ac:dyDescent="0.25">
      <c r="K41" s="3"/>
      <c r="Y41" s="7">
        <f>TIME(0,4,8)</f>
        <v>2.8703703703703708E-3</v>
      </c>
      <c r="Z41">
        <v>5</v>
      </c>
    </row>
    <row r="42" spans="1:26" ht="15.75" x14ac:dyDescent="0.25">
      <c r="K42" s="3"/>
      <c r="Y42" s="7">
        <f>TIME(0,4,13)</f>
        <v>2.9282407407407412E-3</v>
      </c>
      <c r="Z42">
        <v>0</v>
      </c>
    </row>
    <row r="43" spans="1:26" ht="15.75" x14ac:dyDescent="0.25">
      <c r="K43" s="3"/>
      <c r="Y43" s="7">
        <f>TIME(0,4,13)</f>
        <v>2.9282407407407412E-3</v>
      </c>
      <c r="Z43">
        <v>5</v>
      </c>
    </row>
    <row r="44" spans="1:26" ht="15.75" x14ac:dyDescent="0.25">
      <c r="K44" s="3"/>
      <c r="Y44" s="7">
        <f>TIME(0,4,16)</f>
        <v>2.9629629629629628E-3</v>
      </c>
      <c r="Z44">
        <v>2</v>
      </c>
    </row>
    <row r="45" spans="1:26" ht="15.75" x14ac:dyDescent="0.25">
      <c r="K45" s="3"/>
      <c r="Y45" s="7">
        <f>TIME(0,4,16)</f>
        <v>2.9629629629629628E-3</v>
      </c>
      <c r="Z45">
        <v>5</v>
      </c>
    </row>
    <row r="46" spans="1:26" ht="15.75" x14ac:dyDescent="0.25">
      <c r="K46" s="3"/>
      <c r="Y46" s="7">
        <f>TIME(0,4,20)</f>
        <v>3.0092592592592588E-3</v>
      </c>
      <c r="Z46">
        <v>1</v>
      </c>
    </row>
    <row r="47" spans="1:26" x14ac:dyDescent="0.25">
      <c r="Y47" s="7">
        <f>TIME(0,4,20)</f>
        <v>3.0092592592592588E-3</v>
      </c>
      <c r="Z47">
        <v>5</v>
      </c>
    </row>
    <row r="48" spans="1:26" x14ac:dyDescent="0.25">
      <c r="Y48" s="7">
        <f>TIME(0,4,23)</f>
        <v>3.0439814814814821E-3</v>
      </c>
      <c r="Z48">
        <v>2</v>
      </c>
    </row>
    <row r="49" spans="25:26" x14ac:dyDescent="0.25">
      <c r="Y49" s="7">
        <f>TIME(0,4,23)</f>
        <v>3.0439814814814821E-3</v>
      </c>
      <c r="Z49">
        <v>5</v>
      </c>
    </row>
    <row r="50" spans="25:26" x14ac:dyDescent="0.25">
      <c r="Y50" s="7">
        <f>TIME(0,4,27)</f>
        <v>3.0902777777777782E-3</v>
      </c>
      <c r="Z50">
        <v>1</v>
      </c>
    </row>
    <row r="51" spans="25:26" x14ac:dyDescent="0.25">
      <c r="Y51" s="7">
        <f>TIME(0,4,27)</f>
        <v>3.0902777777777782E-3</v>
      </c>
      <c r="Z51">
        <v>5</v>
      </c>
    </row>
    <row r="52" spans="25:26" x14ac:dyDescent="0.25">
      <c r="Y52" s="7">
        <f>TIME(0,4,29)</f>
        <v>3.1134259259259257E-3</v>
      </c>
      <c r="Z52">
        <v>3</v>
      </c>
    </row>
    <row r="53" spans="25:26" x14ac:dyDescent="0.25">
      <c r="Y53" s="7">
        <f>TIME(0,4,29)</f>
        <v>3.1134259259259257E-3</v>
      </c>
      <c r="Z53">
        <v>5</v>
      </c>
    </row>
    <row r="54" spans="25:26" x14ac:dyDescent="0.25">
      <c r="Y54" s="7">
        <f>TIME(0,4,32)</f>
        <v>3.1481481481481482E-3</v>
      </c>
      <c r="Z54">
        <v>2</v>
      </c>
    </row>
    <row r="55" spans="25:26" x14ac:dyDescent="0.25">
      <c r="Y55" s="7">
        <f>TIME(0,4,32)</f>
        <v>3.1481481481481482E-3</v>
      </c>
      <c r="Z55">
        <v>5</v>
      </c>
    </row>
    <row r="56" spans="25:26" x14ac:dyDescent="0.25">
      <c r="Y56" s="7">
        <f>TIME(0,4,35)</f>
        <v>3.1828703703703702E-3</v>
      </c>
      <c r="Z56">
        <v>2</v>
      </c>
    </row>
    <row r="57" spans="25:26" x14ac:dyDescent="0.25">
      <c r="Y57" s="7">
        <f>TIME(0,4,35)</f>
        <v>3.1828703703703702E-3</v>
      </c>
      <c r="Z57">
        <v>5</v>
      </c>
    </row>
    <row r="58" spans="25:26" x14ac:dyDescent="0.25">
      <c r="Y58" s="7"/>
    </row>
    <row r="59" spans="25:26" x14ac:dyDescent="0.25">
      <c r="Y59" s="7">
        <f>TIME(0,4,57)</f>
        <v>3.4375E-3</v>
      </c>
      <c r="Z59">
        <v>5</v>
      </c>
    </row>
    <row r="60" spans="25:26" x14ac:dyDescent="0.25">
      <c r="Y60" s="7">
        <f>TIME(0,5,0)</f>
        <v>3.472222222222222E-3</v>
      </c>
      <c r="Z60">
        <v>2</v>
      </c>
    </row>
    <row r="62" spans="25:26" x14ac:dyDescent="0.25">
      <c r="Y62" s="1" t="s">
        <v>9</v>
      </c>
    </row>
    <row r="63" spans="25:26" x14ac:dyDescent="0.25">
      <c r="Y63" s="7">
        <f>TIME(0,3,58)</f>
        <v>2.7546296296296294E-3</v>
      </c>
      <c r="Z63">
        <v>35</v>
      </c>
    </row>
    <row r="64" spans="25:26" x14ac:dyDescent="0.25">
      <c r="Y64" s="7">
        <f>TIME(0,4,33)</f>
        <v>3.1597222222222222E-3</v>
      </c>
      <c r="Z64">
        <v>0</v>
      </c>
    </row>
  </sheetData>
  <mergeCells count="2">
    <mergeCell ref="B1:E1"/>
    <mergeCell ref="U2:W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2012-09-05T16:31:21Z</dcterms:modified>
</cp:coreProperties>
</file>