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6030" activeTab="0"/>
  </bookViews>
  <sheets>
    <sheet name="Demo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<sst xmlns="http://schemas.openxmlformats.org/spreadsheetml/2006/main" count="18" uniqueCount="18">
  <si>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Intergreen Time</t>
  </si>
  <si>
    <t>Grade:</t>
  </si>
  <si>
    <t>Coefficient of friction:</t>
  </si>
  <si>
    <t>Perception/reaction time (sec):</t>
  </si>
  <si>
    <t>Initial velocity (mph):</t>
  </si>
  <si>
    <t>Intersection width (ft):</t>
  </si>
  <si>
    <t>Length of vehicle (ft):</t>
  </si>
  <si>
    <t>Minimum safe stopping distance (ft):</t>
  </si>
  <si>
    <t>Provided Intergreen time (sec):</t>
  </si>
  <si>
    <t>Required vehicle clearance time (sec):</t>
  </si>
  <si>
    <t>This model is meant to help you visualize the dilemma</t>
  </si>
  <si>
    <t>zone.  The gap between the GO and STOP zones is the</t>
  </si>
  <si>
    <t>Remember, providing too much intergreen time will increase</t>
  </si>
  <si>
    <t>the delay observed by other approaches.</t>
  </si>
  <si>
    <t>Theory &amp; Concepts:</t>
  </si>
  <si>
    <t xml:space="preserve">        </t>
  </si>
  <si>
    <t xml:space="preserve">dilemma zone.  Play with the data and optimize your system. </t>
  </si>
  <si>
    <t>If necessary, push your browser's BACK button to exit.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</si>
</sst>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1.5"/>
      <name val="Arial"/>
      <family val="2"/>
    </font>
    <font>
      <b/>
      <sz val="9.2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right"/>
      <protection hidden="1"/>
    </xf>
    <xf numFmtId="2" fontId="4" fillId="3" borderId="1" xfId="0" applyNumberFormat="1" applyFont="1" applyFill="1" applyBorder="1" applyAlignment="1" applyProtection="1">
      <alignment/>
      <protection hidden="1"/>
    </xf>
    <xf numFmtId="2" fontId="4" fillId="3" borderId="2" xfId="0" applyNumberFormat="1" applyFont="1" applyFill="1" applyBorder="1" applyAlignment="1" applyProtection="1">
      <alignment/>
      <protection hidden="1"/>
    </xf>
    <xf numFmtId="0" fontId="0" fillId="0" borderId="3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8" fillId="2" borderId="0" xfId="0" applyFont="1" applyFill="1" applyAlignment="1" applyProtection="1">
      <alignment/>
      <protection hidden="1"/>
    </xf>
    <xf numFmtId="2" fontId="8" fillId="2" borderId="0" xfId="0" applyNumberFormat="1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Driver Options based on Location and Provided Intergreen Time</a:t>
            </a:r>
          </a:p>
        </c:rich>
      </c:tx>
      <c:layout>
        <c:manualLayout>
          <c:xMode val="factor"/>
          <c:yMode val="factor"/>
          <c:x val="0.003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1875"/>
          <c:w val="0.95125"/>
          <c:h val="0.6795"/>
        </c:manualLayout>
      </c:layout>
      <c:scatterChart>
        <c:scatterStyle val="line"/>
        <c:varyColors val="0"/>
        <c:ser>
          <c:idx val="0"/>
          <c:order val="0"/>
          <c:tx>
            <c:v>Go Zone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Demo!$I$8:$I$9</c:f>
              <c:numCache/>
            </c:numRef>
          </c:xVal>
          <c:yVal>
            <c:numRef>
              <c:f>Demo!$J$8:$J$9</c:f>
              <c:numCache/>
            </c:numRef>
          </c:yVal>
          <c:smooth val="0"/>
        </c:ser>
        <c:ser>
          <c:idx val="1"/>
          <c:order val="1"/>
          <c:tx>
            <c:v>Stop Zone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Demo!$I$11:$I$12</c:f>
              <c:numCache/>
            </c:numRef>
          </c:xVal>
          <c:yVal>
            <c:numRef>
              <c:f>Demo!$J$11:$J$12</c:f>
              <c:numCache/>
            </c:numRef>
          </c:yVal>
          <c:smooth val="0"/>
        </c:ser>
        <c:ser>
          <c:idx val="2"/>
          <c:order val="2"/>
          <c:tx>
            <c:v>Go Zone Max Distance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Demo!$L$8:$L$9</c:f>
              <c:numCache/>
            </c:numRef>
          </c:xVal>
          <c:yVal>
            <c:numRef>
              <c:f>Demo!$M$8:$M$9</c:f>
              <c:numCache/>
            </c:numRef>
          </c:yVal>
          <c:smooth val="0"/>
        </c:ser>
        <c:ser>
          <c:idx val="3"/>
          <c:order val="3"/>
          <c:tx>
            <c:v>Point of no return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Demo!$L$11:$L$12</c:f>
              <c:numCache/>
            </c:numRef>
          </c:xVal>
          <c:yVal>
            <c:numRef>
              <c:f>Demo!$M$11:$M$12</c:f>
              <c:numCache/>
            </c:numRef>
          </c:yVal>
          <c:smooth val="0"/>
        </c:ser>
        <c:ser>
          <c:idx val="4"/>
          <c:order val="4"/>
          <c:tx>
            <c:v>Stop Zone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Demo!$L$14:$L$15</c:f>
              <c:numCache/>
            </c:numRef>
          </c:xVal>
          <c:yVal>
            <c:numRef>
              <c:f>Demo!$M$14:$M$15</c:f>
              <c:numCache/>
            </c:numRef>
          </c:yVal>
          <c:smooth val="0"/>
        </c:ser>
        <c:ser>
          <c:idx val="5"/>
          <c:order val="5"/>
          <c:tx>
            <c:v>Stop Zone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Demo!$I$14:$I$15</c:f>
              <c:numCache/>
            </c:numRef>
          </c:xVal>
          <c:yVal>
            <c:numRef>
              <c:f>Demo!$J$14:$J$15</c:f>
              <c:numCache/>
            </c:numRef>
          </c:yVal>
          <c:smooth val="0"/>
        </c:ser>
        <c:axId val="27544895"/>
        <c:axId val="46577464"/>
      </c:scatterChart>
      <c:valAx>
        <c:axId val="2754489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from Intersection Stop-bar (ft)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77464"/>
        <c:crossesAt val="0"/>
        <c:crossBetween val="midCat"/>
        <c:dispUnits/>
      </c:valAx>
      <c:valAx>
        <c:axId val="46577464"/>
        <c:scaling>
          <c:orientation val="minMax"/>
          <c:max val="0.7"/>
          <c:min val="0.3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544895"/>
        <c:crossesAt val="0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2</xdr:row>
      <xdr:rowOff>133350</xdr:rowOff>
    </xdr:from>
    <xdr:to>
      <xdr:col>12</xdr:col>
      <xdr:colOff>47625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648075" y="495300"/>
        <a:ext cx="26193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19"/>
  <sheetViews>
    <sheetView tabSelected="1" workbookViewId="0" topLeftCell="A1">
      <selection activeCell="L2" sqref="L2"/>
    </sheetView>
  </sheetViews>
  <sheetFormatPr defaultColWidth="9.140625" defaultRowHeight="12.75"/>
  <cols>
    <col min="1" max="1" width="1.28515625" style="1" customWidth="1"/>
    <col min="2" max="2" width="0.5625" style="1" customWidth="1"/>
    <col min="3" max="16384" width="9.140625" style="1" customWidth="1"/>
  </cols>
  <sheetData>
    <row r="1" ht="12.75">
      <c r="C1" s="1" t="s">
        <v>15</v>
      </c>
    </row>
    <row r="2" spans="3:12" ht="15.75">
      <c r="C2" s="9" t="s">
        <v>14</v>
      </c>
      <c r="L2" s="2" t="s">
        <v>17</v>
      </c>
    </row>
    <row r="3" spans="3:13" ht="15.75">
      <c r="C3" s="10" t="s">
        <v>0</v>
      </c>
      <c r="H3" s="11"/>
      <c r="I3" s="11"/>
      <c r="J3" s="11"/>
      <c r="K3" s="11"/>
      <c r="L3" s="11"/>
      <c r="M3" s="11"/>
    </row>
    <row r="4" spans="8:13" ht="12.75">
      <c r="H4" s="11"/>
      <c r="I4" s="11"/>
      <c r="J4" s="11"/>
      <c r="K4" s="11"/>
      <c r="L4" s="11"/>
      <c r="M4" s="11"/>
    </row>
    <row r="5" spans="3:13" ht="12.75">
      <c r="C5" s="1" t="s">
        <v>10</v>
      </c>
      <c r="H5" s="11"/>
      <c r="I5" s="11"/>
      <c r="J5" s="11"/>
      <c r="K5" s="11"/>
      <c r="L5" s="11"/>
      <c r="M5" s="11"/>
    </row>
    <row r="6" spans="3:14" ht="12.75">
      <c r="C6" s="1" t="s">
        <v>11</v>
      </c>
      <c r="H6" s="11"/>
      <c r="I6" s="12"/>
      <c r="J6" s="12"/>
      <c r="K6" s="12"/>
      <c r="L6" s="12"/>
      <c r="M6" s="12"/>
      <c r="N6" s="12"/>
    </row>
    <row r="7" spans="3:14" ht="12.75">
      <c r="C7" s="1" t="s">
        <v>16</v>
      </c>
      <c r="H7" s="11"/>
      <c r="I7" s="12"/>
      <c r="J7" s="12"/>
      <c r="K7" s="12"/>
      <c r="L7" s="12"/>
      <c r="M7" s="12"/>
      <c r="N7" s="12"/>
    </row>
    <row r="8" spans="3:14" ht="12.75">
      <c r="C8" s="1" t="s">
        <v>12</v>
      </c>
      <c r="H8" s="11"/>
      <c r="I8" s="12">
        <v>0</v>
      </c>
      <c r="J8" s="12">
        <v>0.5</v>
      </c>
      <c r="K8" s="12"/>
      <c r="L8" s="12">
        <f>I9</f>
        <v>274.8</v>
      </c>
      <c r="M8" s="12">
        <v>0.42</v>
      </c>
      <c r="N8" s="12"/>
    </row>
    <row r="9" spans="3:14" ht="12.75">
      <c r="C9" s="1" t="s">
        <v>13</v>
      </c>
      <c r="H9" s="11"/>
      <c r="I9" s="12">
        <f>F11*1.47*F13-F19-F18</f>
        <v>274.8</v>
      </c>
      <c r="J9" s="12">
        <v>0.5</v>
      </c>
      <c r="K9" s="12"/>
      <c r="L9" s="12">
        <f>I9</f>
        <v>274.8</v>
      </c>
      <c r="M9" s="12">
        <v>0.58</v>
      </c>
      <c r="N9" s="12"/>
    </row>
    <row r="10" spans="8:14" ht="12.75">
      <c r="H10" s="11"/>
      <c r="I10" s="12"/>
      <c r="J10" s="12"/>
      <c r="K10" s="12"/>
      <c r="L10" s="12"/>
      <c r="M10" s="12"/>
      <c r="N10" s="12"/>
    </row>
    <row r="11" spans="5:14" ht="12.75">
      <c r="E11" s="2" t="s">
        <v>8</v>
      </c>
      <c r="F11" s="5">
        <v>4</v>
      </c>
      <c r="H11" s="11"/>
      <c r="I11" s="13">
        <f>L18</f>
        <v>465.9900000000001</v>
      </c>
      <c r="J11" s="12">
        <v>0.5</v>
      </c>
      <c r="K11" s="12"/>
      <c r="L11" s="13">
        <f>I11</f>
        <v>465.9900000000001</v>
      </c>
      <c r="M11" s="12">
        <v>0.42</v>
      </c>
      <c r="N11" s="12"/>
    </row>
    <row r="12" spans="8:14" ht="12.75">
      <c r="H12" s="11"/>
      <c r="I12" s="13">
        <f>IF(I9&gt;I11,I9+0.5*I9,I11+I11)</f>
        <v>931.9800000000002</v>
      </c>
      <c r="J12" s="12">
        <v>0.5</v>
      </c>
      <c r="K12" s="12"/>
      <c r="L12" s="13">
        <f>I11</f>
        <v>465.9900000000001</v>
      </c>
      <c r="M12" s="12">
        <v>0.58</v>
      </c>
      <c r="N12" s="12"/>
    </row>
    <row r="13" spans="5:14" ht="12.75">
      <c r="E13" s="2" t="s">
        <v>4</v>
      </c>
      <c r="F13" s="6">
        <v>60</v>
      </c>
      <c r="H13" s="11"/>
      <c r="I13" s="12"/>
      <c r="J13" s="12"/>
      <c r="K13" s="12"/>
      <c r="L13" s="12"/>
      <c r="M13" s="12"/>
      <c r="N13" s="12"/>
    </row>
    <row r="14" spans="5:14" ht="12.75">
      <c r="E14" s="2" t="s">
        <v>3</v>
      </c>
      <c r="F14" s="7">
        <v>1.2</v>
      </c>
      <c r="H14" s="11"/>
      <c r="I14" s="12">
        <f>I12-0.1*I12</f>
        <v>838.7820000000002</v>
      </c>
      <c r="J14" s="12">
        <v>0.46</v>
      </c>
      <c r="K14" s="12"/>
      <c r="L14" s="12">
        <f>I14</f>
        <v>838.7820000000002</v>
      </c>
      <c r="M14" s="12">
        <v>0.54</v>
      </c>
      <c r="N14" s="12"/>
    </row>
    <row r="15" spans="5:14" ht="12.75">
      <c r="E15" s="2" t="s">
        <v>2</v>
      </c>
      <c r="F15" s="7">
        <v>0.7</v>
      </c>
      <c r="H15" s="11"/>
      <c r="I15" s="13">
        <f>I12</f>
        <v>931.9800000000002</v>
      </c>
      <c r="J15" s="12">
        <v>0.5</v>
      </c>
      <c r="K15" s="12"/>
      <c r="L15" s="13">
        <f>I12</f>
        <v>931.9800000000002</v>
      </c>
      <c r="M15" s="12">
        <v>0.5</v>
      </c>
      <c r="N15" s="12"/>
    </row>
    <row r="16" spans="5:14" ht="12.75">
      <c r="E16" s="2" t="s">
        <v>1</v>
      </c>
      <c r="F16" s="8">
        <v>0.02</v>
      </c>
      <c r="H16" s="11"/>
      <c r="I16" s="12"/>
      <c r="J16" s="12"/>
      <c r="K16" s="12"/>
      <c r="L16" s="12"/>
      <c r="M16" s="12"/>
      <c r="N16" s="12"/>
    </row>
    <row r="17" spans="8:13" ht="12.75">
      <c r="H17" s="11"/>
      <c r="I17" s="11"/>
      <c r="J17" s="11"/>
      <c r="K17" s="11"/>
      <c r="L17" s="11"/>
      <c r="M17" s="11"/>
    </row>
    <row r="18" spans="5:12" ht="12.75">
      <c r="E18" s="2" t="s">
        <v>5</v>
      </c>
      <c r="F18" s="6">
        <v>60</v>
      </c>
      <c r="K18" s="2" t="s">
        <v>7</v>
      </c>
      <c r="L18" s="3">
        <f>(1.47*F13*F14)+((1.47*F13)^2/(30*(F15+F16)))</f>
        <v>465.9900000000001</v>
      </c>
    </row>
    <row r="19" spans="5:12" ht="12.75">
      <c r="E19" s="2" t="s">
        <v>6</v>
      </c>
      <c r="F19" s="8">
        <v>18</v>
      </c>
      <c r="J19" s="2"/>
      <c r="K19" s="2" t="s">
        <v>9</v>
      </c>
      <c r="L19" s="4">
        <f>(L18+F19+F18)/(1.47*F13)</f>
        <v>6.167687074829933</v>
      </c>
    </row>
  </sheetData>
  <sheetProtection password="E9CB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Dahl</dc:creator>
  <cp:keywords/>
  <dc:description/>
  <cp:lastModifiedBy>Steven Dahl</cp:lastModifiedBy>
  <dcterms:created xsi:type="dcterms:W3CDTF">1998-06-26T15:41:13Z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