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60" windowWidth="15180" windowHeight="9345" activeTab="0"/>
  </bookViews>
  <sheets>
    <sheet name="WindLoads-ASCE7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Richard Nielsen</author>
  </authors>
  <commentList>
    <comment ref="B32" authorId="0">
      <text>
        <r>
          <rPr>
            <b/>
            <sz val="8"/>
            <rFont val="Tahoma"/>
            <family val="0"/>
          </rPr>
          <t>Richard Nielsen:</t>
        </r>
        <r>
          <rPr>
            <sz val="8"/>
            <rFont val="Tahoma"/>
            <family val="0"/>
          </rPr>
          <t xml:space="preserve">
The z(min) from Table 6-2 is not the same as "my" z(min) for calculating Kz.  According to footnote 1, Table 6-3 we're dealing with Case 2 since we have a low-rise structure that is not a gable structure (Fig 6-10).  In that case the minimum z is 15 ft.</t>
        </r>
      </text>
    </comment>
  </commentList>
</comments>
</file>

<file path=xl/sharedStrings.xml><?xml version="1.0" encoding="utf-8"?>
<sst xmlns="http://schemas.openxmlformats.org/spreadsheetml/2006/main" count="111" uniqueCount="49">
  <si>
    <t>Wind Pressure Calculations</t>
  </si>
  <si>
    <t>Wind from west</t>
  </si>
  <si>
    <t>B =</t>
  </si>
  <si>
    <t>ft</t>
  </si>
  <si>
    <t>V =</t>
  </si>
  <si>
    <t>z</t>
  </si>
  <si>
    <r>
      <t>C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</si>
  <si>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z</t>
    </r>
  </si>
  <si>
    <r>
      <t>q</t>
    </r>
    <r>
      <rPr>
        <vertAlign val="subscript"/>
        <sz val="10"/>
        <rFont val="Arial"/>
        <family val="2"/>
      </rPr>
      <t>z</t>
    </r>
  </si>
  <si>
    <r>
      <t>q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G</t>
    </r>
  </si>
  <si>
    <t>psf</t>
  </si>
  <si>
    <r>
      <t>K</t>
    </r>
    <r>
      <rPr>
        <vertAlign val="subscript"/>
        <sz val="10"/>
        <rFont val="Arial"/>
        <family val="2"/>
      </rPr>
      <t>h</t>
    </r>
  </si>
  <si>
    <r>
      <t>q</t>
    </r>
    <r>
      <rPr>
        <vertAlign val="subscript"/>
        <sz val="10"/>
        <rFont val="Arial"/>
        <family val="2"/>
      </rPr>
      <t>h</t>
    </r>
  </si>
  <si>
    <r>
      <t>q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G</t>
    </r>
  </si>
  <si>
    <t>width</t>
  </si>
  <si>
    <t>lbs</t>
  </si>
  <si>
    <t>find force at base of bulding</t>
  </si>
  <si>
    <t>G=</t>
  </si>
  <si>
    <r>
      <t>I</t>
    </r>
    <r>
      <rPr>
        <sz val="10"/>
        <rFont val="Arial"/>
        <family val="0"/>
      </rPr>
      <t xml:space="preserve"> =</t>
    </r>
  </si>
  <si>
    <t>gust factor</t>
  </si>
  <si>
    <t>terrain factor</t>
  </si>
  <si>
    <t>direction factor</t>
  </si>
  <si>
    <t>importance factor</t>
  </si>
  <si>
    <t>mph - wind speed</t>
  </si>
  <si>
    <t>L =</t>
  </si>
  <si>
    <t>ft width</t>
  </si>
  <si>
    <t>ft length</t>
  </si>
  <si>
    <r>
      <t>C</t>
    </r>
    <r>
      <rPr>
        <vertAlign val="subscript"/>
        <sz val="10"/>
        <rFont val="Arial"/>
        <family val="2"/>
      </rPr>
      <t>p(windward)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</si>
  <si>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p(leeward)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</si>
  <si>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zt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</si>
  <si>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=</t>
    </r>
  </si>
  <si>
    <t>windward forces on building</t>
  </si>
  <si>
    <t>leeward forces on building</t>
  </si>
  <si>
    <t>trib.</t>
  </si>
  <si>
    <t>trib</t>
  </si>
  <si>
    <t>height</t>
  </si>
  <si>
    <t>total</t>
  </si>
  <si>
    <t>pressure</t>
  </si>
  <si>
    <t>elevation</t>
  </si>
  <si>
    <t>Force</t>
  </si>
  <si>
    <t>on story</t>
  </si>
  <si>
    <t>Total Force on Building</t>
  </si>
  <si>
    <t>L/B =</t>
  </si>
  <si>
    <t>Wind from South</t>
  </si>
  <si>
    <t>Exposure B</t>
  </si>
  <si>
    <r>
      <t>a</t>
    </r>
    <r>
      <rPr>
        <sz val="10"/>
        <rFont val="Arial"/>
        <family val="0"/>
      </rPr>
      <t xml:space="preserve"> = </t>
    </r>
  </si>
  <si>
    <r>
      <t>z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</si>
  <si>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r>
      <t>z &gt; z</t>
    </r>
    <r>
      <rPr>
        <vertAlign val="subscript"/>
        <sz val="10"/>
        <rFont val="Arial"/>
        <family val="2"/>
      </rPr>
      <t>min</t>
    </r>
  </si>
  <si>
    <r>
      <t>z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</si>
</sst>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vertAlign val="subscript"/>
      <sz val="10"/>
      <name val="Arial"/>
      <family val="2"/>
    </font>
    <font>
      <sz val="10"/>
      <name val="Courier"/>
      <family val="3"/>
    </font>
    <font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115" zoomScaleNormal="115" workbookViewId="0" topLeftCell="A1">
      <selection activeCell="B8" sqref="B8"/>
    </sheetView>
  </sheetViews>
  <sheetFormatPr defaultColWidth="9.140625" defaultRowHeight="12.75"/>
  <cols>
    <col min="1" max="1" width="10.421875" style="0" bestFit="1" customWidth="1"/>
    <col min="2" max="2" width="10.421875" style="0" customWidth="1"/>
    <col min="3" max="6" width="7.7109375" style="0" customWidth="1"/>
    <col min="7" max="7" width="1.421875" style="0" customWidth="1"/>
    <col min="8" max="10" width="6.7109375" style="0" customWidth="1"/>
    <col min="11" max="12" width="7.7109375" style="0" customWidth="1"/>
    <col min="13" max="13" width="1.28515625" style="0" customWidth="1"/>
    <col min="14" max="14" width="7.7109375" style="0" customWidth="1"/>
    <col min="15" max="15" width="5.7109375" style="0" customWidth="1"/>
    <col min="16" max="16" width="6.140625" style="0" customWidth="1"/>
    <col min="17" max="17" width="7.7109375" style="0" customWidth="1"/>
    <col min="18" max="18" width="3.140625" style="0" customWidth="1"/>
  </cols>
  <sheetData>
    <row r="1" spans="1:5" ht="12.75">
      <c r="A1" t="s">
        <v>0</v>
      </c>
      <c r="E1" t="s">
        <v>16</v>
      </c>
    </row>
    <row r="2" ht="12.75">
      <c r="A2" t="s">
        <v>1</v>
      </c>
    </row>
    <row r="3" spans="2:7" ht="12.75">
      <c r="B3" s="1" t="s">
        <v>24</v>
      </c>
      <c r="C3" s="3">
        <f>36*3</f>
        <v>108</v>
      </c>
      <c r="D3" t="s">
        <v>26</v>
      </c>
      <c r="E3" s="1" t="s">
        <v>17</v>
      </c>
      <c r="F3" s="7">
        <v>0.85</v>
      </c>
      <c r="G3" t="s">
        <v>19</v>
      </c>
    </row>
    <row r="4" spans="2:7" ht="15.75">
      <c r="B4" s="1" t="s">
        <v>2</v>
      </c>
      <c r="C4" s="3">
        <v>90</v>
      </c>
      <c r="D4" t="s">
        <v>25</v>
      </c>
      <c r="E4" s="1" t="s">
        <v>29</v>
      </c>
      <c r="F4" s="7">
        <v>1</v>
      </c>
      <c r="G4" t="s">
        <v>20</v>
      </c>
    </row>
    <row r="5" spans="2:7" ht="15.75">
      <c r="B5" s="1" t="s">
        <v>42</v>
      </c>
      <c r="C5" s="3">
        <f>C3/C4</f>
        <v>1.2</v>
      </c>
      <c r="E5" s="1" t="s">
        <v>30</v>
      </c>
      <c r="F5" s="7">
        <v>0.85</v>
      </c>
      <c r="G5" t="s">
        <v>21</v>
      </c>
    </row>
    <row r="6" spans="2:7" ht="15.75">
      <c r="B6" s="1" t="s">
        <v>27</v>
      </c>
      <c r="C6" s="3">
        <v>0.8</v>
      </c>
      <c r="E6" s="6" t="s">
        <v>18</v>
      </c>
      <c r="F6" s="7">
        <v>1</v>
      </c>
      <c r="G6" t="s">
        <v>22</v>
      </c>
    </row>
    <row r="7" spans="2:7" ht="15.75">
      <c r="B7" s="1" t="s">
        <v>28</v>
      </c>
      <c r="C7" s="3">
        <f>0.5-0.2*0.2/1</f>
        <v>0.45999999999999996</v>
      </c>
      <c r="E7" s="1" t="s">
        <v>4</v>
      </c>
      <c r="F7" s="7">
        <v>90</v>
      </c>
      <c r="G7" t="s">
        <v>23</v>
      </c>
    </row>
    <row r="8" spans="2:7" ht="15.75">
      <c r="B8" s="1" t="s">
        <v>44</v>
      </c>
      <c r="C8" s="3"/>
      <c r="E8" s="1" t="s">
        <v>48</v>
      </c>
      <c r="F8" s="7">
        <v>15</v>
      </c>
      <c r="G8" t="s">
        <v>3</v>
      </c>
    </row>
    <row r="9" spans="2:7" ht="15.75">
      <c r="B9" s="9" t="s">
        <v>45</v>
      </c>
      <c r="C9" s="3">
        <v>7</v>
      </c>
      <c r="E9" s="1" t="s">
        <v>46</v>
      </c>
      <c r="F9" s="7">
        <v>1200</v>
      </c>
      <c r="G9" t="s">
        <v>3</v>
      </c>
    </row>
    <row r="10" ht="3.75" customHeight="1"/>
    <row r="11" spans="3:17" ht="12.75">
      <c r="C11" t="s">
        <v>31</v>
      </c>
      <c r="H11" t="s">
        <v>32</v>
      </c>
      <c r="L11" s="3" t="s">
        <v>36</v>
      </c>
      <c r="M11" s="3"/>
      <c r="N11" s="3" t="s">
        <v>38</v>
      </c>
      <c r="O11" s="3" t="s">
        <v>33</v>
      </c>
      <c r="P11" s="3" t="s">
        <v>34</v>
      </c>
      <c r="Q11" s="3" t="s">
        <v>39</v>
      </c>
    </row>
    <row r="12" spans="1:17" ht="15.75">
      <c r="A12" s="3" t="s">
        <v>5</v>
      </c>
      <c r="B12" s="3" t="s">
        <v>47</v>
      </c>
      <c r="C12" s="3" t="s">
        <v>6</v>
      </c>
      <c r="D12" s="3" t="s">
        <v>7</v>
      </c>
      <c r="E12" s="3" t="s">
        <v>8</v>
      </c>
      <c r="F12" s="3" t="s">
        <v>9</v>
      </c>
      <c r="H12" s="3" t="s">
        <v>6</v>
      </c>
      <c r="I12" s="3" t="s">
        <v>11</v>
      </c>
      <c r="J12" s="3" t="s">
        <v>12</v>
      </c>
      <c r="K12" s="3" t="s">
        <v>13</v>
      </c>
      <c r="L12" s="3" t="s">
        <v>37</v>
      </c>
      <c r="M12" s="3"/>
      <c r="N12" s="3" t="s">
        <v>5</v>
      </c>
      <c r="O12" s="3" t="s">
        <v>14</v>
      </c>
      <c r="P12" s="3" t="s">
        <v>35</v>
      </c>
      <c r="Q12" s="3" t="s">
        <v>40</v>
      </c>
    </row>
    <row r="13" spans="1:17" ht="12.75">
      <c r="A13" s="3" t="s">
        <v>3</v>
      </c>
      <c r="B13" s="3"/>
      <c r="C13" s="3"/>
      <c r="D13" s="3"/>
      <c r="E13" s="3" t="s">
        <v>10</v>
      </c>
      <c r="F13" s="3" t="s">
        <v>10</v>
      </c>
      <c r="H13" s="3"/>
      <c r="I13" s="3"/>
      <c r="J13" s="3" t="s">
        <v>10</v>
      </c>
      <c r="K13" s="3" t="s">
        <v>10</v>
      </c>
      <c r="L13" s="3" t="s">
        <v>10</v>
      </c>
      <c r="M13" s="3"/>
      <c r="N13" s="3" t="s">
        <v>3</v>
      </c>
      <c r="O13" s="3" t="s">
        <v>3</v>
      </c>
      <c r="P13" s="3" t="s">
        <v>3</v>
      </c>
      <c r="Q13" s="3" t="s">
        <v>15</v>
      </c>
    </row>
    <row r="14" spans="1:17" ht="12.75">
      <c r="A14" s="3">
        <v>52</v>
      </c>
      <c r="B14" s="3"/>
      <c r="C14" s="3"/>
      <c r="D14" s="4"/>
      <c r="E14" s="2"/>
      <c r="F14" s="2"/>
      <c r="H14" s="3">
        <f>$C$7</f>
        <v>0.45999999999999996</v>
      </c>
      <c r="I14" s="4">
        <f>D14</f>
        <v>0</v>
      </c>
      <c r="J14" s="2">
        <f>0.00256*($F$7^2)*I14*$F$6*$F$5*$F$4</f>
        <v>0</v>
      </c>
      <c r="K14" s="2">
        <f>J14*H14*$F$3</f>
        <v>0</v>
      </c>
      <c r="L14" s="2">
        <f>+F14+K14</f>
        <v>0</v>
      </c>
      <c r="M14" s="2"/>
      <c r="N14" s="3">
        <f>+A14</f>
        <v>52</v>
      </c>
      <c r="O14" s="3"/>
      <c r="P14" s="3"/>
      <c r="Q14" s="8"/>
    </row>
    <row r="15" spans="1:17" ht="12.75">
      <c r="A15" s="3">
        <f>+A14-13</f>
        <v>39</v>
      </c>
      <c r="B15" s="3"/>
      <c r="C15" s="3"/>
      <c r="D15" s="4"/>
      <c r="E15" s="2"/>
      <c r="F15" s="2"/>
      <c r="H15" s="3">
        <f>$C$7</f>
        <v>0.45999999999999996</v>
      </c>
      <c r="I15" s="4">
        <f>$D$15</f>
        <v>0</v>
      </c>
      <c r="J15" s="2">
        <f>0.00256*($F$7^2)*I15*$F$6*$F$5*$F$4</f>
        <v>0</v>
      </c>
      <c r="K15" s="2">
        <f>J15*H15*$F$3</f>
        <v>0</v>
      </c>
      <c r="L15" s="2">
        <f>+F15+K15</f>
        <v>0</v>
      </c>
      <c r="M15" s="2"/>
      <c r="N15" s="3">
        <f>+A15</f>
        <v>39</v>
      </c>
      <c r="O15" s="3"/>
      <c r="P15" s="3"/>
      <c r="Q15" s="8"/>
    </row>
    <row r="16" spans="1:17" ht="12.75">
      <c r="A16" s="3">
        <f>+A15-13</f>
        <v>26</v>
      </c>
      <c r="B16" s="3"/>
      <c r="C16" s="3"/>
      <c r="D16" s="4"/>
      <c r="E16" s="2"/>
      <c r="F16" s="2"/>
      <c r="H16" s="3">
        <f>$C$7</f>
        <v>0.45999999999999996</v>
      </c>
      <c r="I16" s="4">
        <f>$D$15</f>
        <v>0</v>
      </c>
      <c r="J16" s="2">
        <f>0.00256*($F$7^2)*I16*$F$6*$F$5*$F$4</f>
        <v>0</v>
      </c>
      <c r="K16" s="2">
        <f>J16*H16*$F$3</f>
        <v>0</v>
      </c>
      <c r="L16" s="2">
        <f>+F16+K16</f>
        <v>0</v>
      </c>
      <c r="M16" s="2"/>
      <c r="N16" s="3">
        <f>+A16</f>
        <v>26</v>
      </c>
      <c r="O16" s="3"/>
      <c r="P16" s="3"/>
      <c r="Q16" s="8"/>
    </row>
    <row r="17" spans="1:17" ht="12.75">
      <c r="A17" s="3">
        <f>+A16-13</f>
        <v>13</v>
      </c>
      <c r="B17" s="3"/>
      <c r="C17" s="3"/>
      <c r="D17" s="4"/>
      <c r="E17" s="2"/>
      <c r="F17" s="2"/>
      <c r="H17" s="3">
        <f>$C$7</f>
        <v>0.45999999999999996</v>
      </c>
      <c r="I17" s="4">
        <f>$D$15</f>
        <v>0</v>
      </c>
      <c r="J17" s="2">
        <f>0.00256*($F$7^2)*I17*$F$6*$F$5*$F$4</f>
        <v>0</v>
      </c>
      <c r="K17" s="2">
        <f>J17*H17*$F$3</f>
        <v>0</v>
      </c>
      <c r="L17" s="2">
        <f>+F17+K17</f>
        <v>0</v>
      </c>
      <c r="M17" s="2"/>
      <c r="N17" s="3">
        <f>+A17</f>
        <v>13</v>
      </c>
      <c r="O17" s="3"/>
      <c r="P17" s="3"/>
      <c r="Q17" s="8"/>
    </row>
    <row r="18" spans="1:17" ht="12.75">
      <c r="A18" s="3">
        <f>+A17-13</f>
        <v>0</v>
      </c>
      <c r="B18" s="3"/>
      <c r="C18" s="3"/>
      <c r="D18" s="4"/>
      <c r="E18" s="2"/>
      <c r="F18" s="2"/>
      <c r="H18" s="3">
        <f>$C$7</f>
        <v>0.45999999999999996</v>
      </c>
      <c r="I18" s="4">
        <f>$D$15</f>
        <v>0</v>
      </c>
      <c r="J18" s="2">
        <f>0.00256*($F$7^2)*I18*$F$6*$F$5*$F$4</f>
        <v>0</v>
      </c>
      <c r="K18" s="2">
        <f>J18*H18*$F$3</f>
        <v>0</v>
      </c>
      <c r="L18" s="2">
        <f>+F18+K18</f>
        <v>0</v>
      </c>
      <c r="M18" s="2"/>
      <c r="N18" s="3">
        <f>+A18</f>
        <v>0</v>
      </c>
      <c r="O18" s="3"/>
      <c r="P18" s="3"/>
      <c r="Q18" s="8"/>
    </row>
    <row r="20" spans="16:18" ht="12.75">
      <c r="P20" s="1" t="s">
        <v>41</v>
      </c>
      <c r="Q20" s="5"/>
      <c r="R20" t="s">
        <v>15</v>
      </c>
    </row>
    <row r="22" ht="12.75">
      <c r="A22" t="s">
        <v>43</v>
      </c>
    </row>
    <row r="23" spans="1:7" ht="12.75">
      <c r="A23" s="1" t="s">
        <v>24</v>
      </c>
      <c r="B23" s="1"/>
      <c r="C23" s="3">
        <f>3*30</f>
        <v>90</v>
      </c>
      <c r="D23" t="s">
        <v>26</v>
      </c>
      <c r="E23" s="1" t="s">
        <v>17</v>
      </c>
      <c r="F23" s="7">
        <f>F3</f>
        <v>0.85</v>
      </c>
      <c r="G23" t="s">
        <v>19</v>
      </c>
    </row>
    <row r="24" spans="1:7" ht="15.75">
      <c r="A24" s="1" t="s">
        <v>2</v>
      </c>
      <c r="B24" s="1"/>
      <c r="C24" s="3">
        <f>3*36</f>
        <v>108</v>
      </c>
      <c r="D24" t="s">
        <v>25</v>
      </c>
      <c r="E24" s="1" t="s">
        <v>29</v>
      </c>
      <c r="F24" s="7">
        <f>F4</f>
        <v>1</v>
      </c>
      <c r="G24" t="s">
        <v>20</v>
      </c>
    </row>
    <row r="25" spans="1:7" ht="15.75">
      <c r="A25" s="1" t="s">
        <v>42</v>
      </c>
      <c r="B25" s="1"/>
      <c r="C25" s="3">
        <f>C23/C24</f>
        <v>0.8333333333333334</v>
      </c>
      <c r="E25" s="1" t="s">
        <v>30</v>
      </c>
      <c r="F25" s="7">
        <f>F5</f>
        <v>0.85</v>
      </c>
      <c r="G25" t="s">
        <v>21</v>
      </c>
    </row>
    <row r="26" spans="1:7" ht="15.75">
      <c r="A26" s="1" t="s">
        <v>27</v>
      </c>
      <c r="B26" s="1"/>
      <c r="C26" s="3">
        <v>0.8</v>
      </c>
      <c r="E26" s="6" t="s">
        <v>18</v>
      </c>
      <c r="F26" s="7">
        <f>F6</f>
        <v>1</v>
      </c>
      <c r="G26" t="s">
        <v>22</v>
      </c>
    </row>
    <row r="27" spans="1:7" ht="15.75">
      <c r="A27" s="1" t="s">
        <v>28</v>
      </c>
      <c r="B27" s="1"/>
      <c r="C27" s="3">
        <v>0.5</v>
      </c>
      <c r="E27" s="1" t="s">
        <v>4</v>
      </c>
      <c r="F27" s="7">
        <f>F7</f>
        <v>90</v>
      </c>
      <c r="G27" t="s">
        <v>23</v>
      </c>
    </row>
    <row r="29" spans="3:17" ht="12.75">
      <c r="C29" t="s">
        <v>31</v>
      </c>
      <c r="H29" t="s">
        <v>32</v>
      </c>
      <c r="L29" s="3" t="s">
        <v>36</v>
      </c>
      <c r="M29" s="3"/>
      <c r="N29" s="3" t="s">
        <v>38</v>
      </c>
      <c r="O29" s="3" t="s">
        <v>33</v>
      </c>
      <c r="P29" s="3" t="s">
        <v>34</v>
      </c>
      <c r="Q29" s="3" t="s">
        <v>39</v>
      </c>
    </row>
    <row r="30" spans="1:17" ht="15.75">
      <c r="A30" s="3" t="s">
        <v>5</v>
      </c>
      <c r="B30" s="3"/>
      <c r="C30" s="3" t="s">
        <v>6</v>
      </c>
      <c r="D30" s="3" t="s">
        <v>7</v>
      </c>
      <c r="E30" s="3" t="s">
        <v>8</v>
      </c>
      <c r="F30" s="3" t="s">
        <v>9</v>
      </c>
      <c r="H30" s="3" t="s">
        <v>6</v>
      </c>
      <c r="I30" s="3" t="s">
        <v>11</v>
      </c>
      <c r="J30" s="3" t="s">
        <v>12</v>
      </c>
      <c r="K30" s="3" t="s">
        <v>13</v>
      </c>
      <c r="L30" s="3" t="s">
        <v>37</v>
      </c>
      <c r="M30" s="3"/>
      <c r="N30" s="3" t="s">
        <v>5</v>
      </c>
      <c r="O30" s="3" t="s">
        <v>14</v>
      </c>
      <c r="P30" s="3" t="s">
        <v>35</v>
      </c>
      <c r="Q30" s="3" t="s">
        <v>40</v>
      </c>
    </row>
    <row r="31" spans="1:17" ht="12.75">
      <c r="A31" s="3" t="s">
        <v>3</v>
      </c>
      <c r="B31" s="3"/>
      <c r="C31" s="3"/>
      <c r="D31" s="3"/>
      <c r="E31" s="3" t="s">
        <v>10</v>
      </c>
      <c r="F31" s="3" t="s">
        <v>10</v>
      </c>
      <c r="H31" s="3"/>
      <c r="I31" s="3"/>
      <c r="J31" s="3" t="s">
        <v>10</v>
      </c>
      <c r="K31" s="3" t="s">
        <v>10</v>
      </c>
      <c r="L31" s="3" t="s">
        <v>10</v>
      </c>
      <c r="M31" s="3"/>
      <c r="N31" s="3" t="s">
        <v>3</v>
      </c>
      <c r="O31" s="3" t="s">
        <v>3</v>
      </c>
      <c r="P31" s="3" t="s">
        <v>3</v>
      </c>
      <c r="Q31" s="3" t="s">
        <v>15</v>
      </c>
    </row>
    <row r="32" spans="1:17" ht="12.75">
      <c r="A32" s="3">
        <v>52</v>
      </c>
      <c r="B32" s="3"/>
      <c r="C32" s="3"/>
      <c r="D32" s="4"/>
      <c r="E32" s="2"/>
      <c r="F32" s="2"/>
      <c r="H32" s="3">
        <f>$C$27</f>
        <v>0.5</v>
      </c>
      <c r="I32" s="4">
        <f>D32</f>
        <v>0</v>
      </c>
      <c r="J32" s="2">
        <f>0.00256*($F$27^2)*I32*$F$26*$F$25*$F$24</f>
        <v>0</v>
      </c>
      <c r="K32" s="2">
        <f>J32*H32*$F$23</f>
        <v>0</v>
      </c>
      <c r="L32" s="2">
        <f>+F32+K32</f>
        <v>0</v>
      </c>
      <c r="M32" s="2"/>
      <c r="N32" s="3">
        <f>+A32</f>
        <v>52</v>
      </c>
      <c r="O32" s="3"/>
      <c r="P32" s="3"/>
      <c r="Q32" s="8"/>
    </row>
    <row r="33" spans="1:17" ht="12.75">
      <c r="A33" s="3">
        <f>+A32-13</f>
        <v>39</v>
      </c>
      <c r="B33" s="3"/>
      <c r="C33" s="3"/>
      <c r="D33" s="4"/>
      <c r="E33" s="2"/>
      <c r="F33" s="2"/>
      <c r="H33" s="3">
        <f>$C$27</f>
        <v>0.5</v>
      </c>
      <c r="I33" s="4">
        <f>$D$33</f>
        <v>0</v>
      </c>
      <c r="J33" s="2">
        <f>0.00256*($F$27^2)*I33*$F$26*$F$25*$F$24</f>
        <v>0</v>
      </c>
      <c r="K33" s="2">
        <f>J33*H33*$F$23</f>
        <v>0</v>
      </c>
      <c r="L33" s="2">
        <f>+F33+K33</f>
        <v>0</v>
      </c>
      <c r="M33" s="2"/>
      <c r="N33" s="3">
        <f>+A33</f>
        <v>39</v>
      </c>
      <c r="O33" s="3"/>
      <c r="P33" s="3"/>
      <c r="Q33" s="8"/>
    </row>
    <row r="34" spans="1:17" ht="12.75">
      <c r="A34" s="3">
        <f>+A33-13</f>
        <v>26</v>
      </c>
      <c r="B34" s="3"/>
      <c r="C34" s="3"/>
      <c r="D34" s="4"/>
      <c r="E34" s="2"/>
      <c r="F34" s="2"/>
      <c r="H34" s="3">
        <f>$C$27</f>
        <v>0.5</v>
      </c>
      <c r="I34" s="4">
        <f>$D$33</f>
        <v>0</v>
      </c>
      <c r="J34" s="2">
        <f>0.00256*($F$27^2)*I34*$F$26*$F$25*$F$24</f>
        <v>0</v>
      </c>
      <c r="K34" s="2">
        <f>J34*H34*$F$23</f>
        <v>0</v>
      </c>
      <c r="L34" s="2">
        <f>+F34+K34</f>
        <v>0</v>
      </c>
      <c r="M34" s="2"/>
      <c r="N34" s="3">
        <f>+A34</f>
        <v>26</v>
      </c>
      <c r="O34" s="3"/>
      <c r="P34" s="3"/>
      <c r="Q34" s="8"/>
    </row>
    <row r="35" spans="1:17" ht="12.75">
      <c r="A35" s="3">
        <f>+A34-13</f>
        <v>13</v>
      </c>
      <c r="B35" s="3"/>
      <c r="C35" s="3"/>
      <c r="D35" s="4"/>
      <c r="E35" s="2"/>
      <c r="F35" s="2"/>
      <c r="H35" s="3">
        <f>$C$27</f>
        <v>0.5</v>
      </c>
      <c r="I35" s="4">
        <f>$D$33</f>
        <v>0</v>
      </c>
      <c r="J35" s="2">
        <f>0.00256*($F$27^2)*I35*$F$26*$F$25*$F$24</f>
        <v>0</v>
      </c>
      <c r="K35" s="2">
        <f>J35*H35*$F$23</f>
        <v>0</v>
      </c>
      <c r="L35" s="2">
        <f>+F35+K35</f>
        <v>0</v>
      </c>
      <c r="M35" s="2"/>
      <c r="N35" s="3">
        <f>+A35</f>
        <v>13</v>
      </c>
      <c r="O35" s="3"/>
      <c r="P35" s="3"/>
      <c r="Q35" s="8"/>
    </row>
    <row r="36" spans="1:17" ht="12.75">
      <c r="A36" s="3">
        <f>+A35-13</f>
        <v>0</v>
      </c>
      <c r="B36" s="3"/>
      <c r="C36" s="3"/>
      <c r="D36" s="4"/>
      <c r="E36" s="2"/>
      <c r="F36" s="2"/>
      <c r="H36" s="3">
        <f>$C$27</f>
        <v>0.5</v>
      </c>
      <c r="I36" s="4">
        <f>$D$33</f>
        <v>0</v>
      </c>
      <c r="J36" s="2">
        <f>0.00256*($F$27^2)*I36*$F$26*$F$25*$F$24</f>
        <v>0</v>
      </c>
      <c r="K36" s="2">
        <f>J36*H36*$F$23</f>
        <v>0</v>
      </c>
      <c r="L36" s="2">
        <f>+F36+K36</f>
        <v>0</v>
      </c>
      <c r="M36" s="2"/>
      <c r="N36" s="3">
        <f>+A36</f>
        <v>0</v>
      </c>
      <c r="O36" s="3"/>
      <c r="P36" s="3"/>
      <c r="Q36" s="8"/>
    </row>
    <row r="38" spans="16:18" ht="12.75">
      <c r="P38" s="1" t="s">
        <v>41</v>
      </c>
      <c r="Q38" s="5"/>
      <c r="R38" t="s">
        <v>15</v>
      </c>
    </row>
    <row r="40" spans="16:17" ht="12.75">
      <c r="P40" s="1"/>
      <c r="Q40" s="5"/>
    </row>
  </sheetData>
  <printOptions/>
  <pageMargins left="0.75" right="0.75" top="1" bottom="1" header="0.5" footer="0.5"/>
  <pageSetup fitToHeight="1" fitToWidth="1" horizontalDpi="600" verticalDpi="600" orientation="landscape" scale="95" r:id="rId3"/>
  <headerFooter alignWithMargins="0">
    <oddHeader>&amp;L&amp;D&amp;CCE215 - Wind Load Calculations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</dc:creator>
  <cp:keywords/>
  <dc:description/>
  <cp:lastModifiedBy>Richard Nielsen</cp:lastModifiedBy>
  <cp:lastPrinted>2005-02-18T23:11:16Z</cp:lastPrinted>
  <dcterms:created xsi:type="dcterms:W3CDTF">2004-09-14T20:23:36Z</dcterms:created>
  <dcterms:modified xsi:type="dcterms:W3CDTF">2008-02-13T22:04:06Z</dcterms:modified>
  <cp:category/>
  <cp:version/>
  <cp:contentType/>
  <cp:contentStatus/>
</cp:coreProperties>
</file>